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8" yWindow="840" windowWidth="27672" windowHeight="12816" activeTab="0"/>
  </bookViews>
  <sheets>
    <sheet name="Ver. 2016-2017 - Mar 27, 2017" sheetId="1" r:id="rId1"/>
    <sheet name="Sheet1" sheetId="2" r:id="rId2"/>
  </sheets>
  <definedNames>
    <definedName name="_xlnm.Print_Area" localSheetId="0">'Ver. 2016-2017 - Mar 27, 2017'!$A$3:$H$525</definedName>
    <definedName name="_xlnm.Print_Titles" localSheetId="0">'Ver. 2016-2017 - Mar 27, 2017'!$1:$2</definedName>
  </definedNames>
  <calcPr fullCalcOnLoad="1"/>
</workbook>
</file>

<file path=xl/sharedStrings.xml><?xml version="1.0" encoding="utf-8"?>
<sst xmlns="http://schemas.openxmlformats.org/spreadsheetml/2006/main" count="483" uniqueCount="268">
  <si>
    <t>Divisional assistant (Pictorial)</t>
  </si>
  <si>
    <t>Divisional assistant (Nature)</t>
  </si>
  <si>
    <t>Divisional assistant (Print)</t>
  </si>
  <si>
    <t>House assistant</t>
  </si>
  <si>
    <t>Membership assistant</t>
  </si>
  <si>
    <t>CAPA representative</t>
  </si>
  <si>
    <t>InterClub coordinator</t>
  </si>
  <si>
    <t>Title of Programme</t>
  </si>
  <si>
    <t>Where presented</t>
  </si>
  <si>
    <t>Details</t>
  </si>
  <si>
    <t>URL</t>
  </si>
  <si>
    <t>Year awarded</t>
  </si>
  <si>
    <t># of electives</t>
  </si>
  <si>
    <t>Name of Exhibition</t>
  </si>
  <si>
    <t>Society</t>
  </si>
  <si>
    <t>Title of Office</t>
  </si>
  <si>
    <t>Publication</t>
  </si>
  <si>
    <t>Society (eg Camera Canada College, PSA, etc)</t>
  </si>
  <si>
    <t>Location of Exhibition</t>
  </si>
  <si>
    <t>No of Prints Exhibited</t>
  </si>
  <si>
    <t>Title of Set</t>
  </si>
  <si>
    <t>Name of Journal</t>
  </si>
  <si>
    <t>Title of Article</t>
  </si>
  <si>
    <t>Slide or Print Title</t>
  </si>
  <si>
    <t>Name of Publication</t>
  </si>
  <si>
    <t>Number of photographs</t>
  </si>
  <si>
    <t>CLUB POINTS</t>
  </si>
  <si>
    <t>Print</t>
  </si>
  <si>
    <t>J.W. Campbell Memorial Trophy</t>
  </si>
  <si>
    <t>Blossom Caron Trophy</t>
  </si>
  <si>
    <t>Rochelle Brayley Memorial Trophy</t>
  </si>
  <si>
    <t>Lorne Abramowitz Memorial Trophy</t>
  </si>
  <si>
    <t>Joe Bell Memorial Trophy</t>
  </si>
  <si>
    <t>Walter F. Wood Trophy</t>
  </si>
  <si>
    <t>Gino Maddalena Trophy</t>
  </si>
  <si>
    <t>None</t>
  </si>
  <si>
    <t>Other Montreal Camera Club Competitions</t>
  </si>
  <si>
    <t>International Salons</t>
  </si>
  <si>
    <t xml:space="preserve">Special awards by another Camera Club or Photographic Society </t>
  </si>
  <si>
    <t>PSA, RPS or CAPA Competitions</t>
  </si>
  <si>
    <t>Pull-down Menu</t>
  </si>
  <si>
    <t>Presentations other than MCC</t>
  </si>
  <si>
    <t>You are the only presenter</t>
  </si>
  <si>
    <t>Presentations at MCC</t>
  </si>
  <si>
    <t>You presented with others</t>
  </si>
  <si>
    <t>Where</t>
  </si>
  <si>
    <t>Educational / Workshop Seminar</t>
  </si>
  <si>
    <t>Half Evening (i.e. 2nd half Nature)</t>
  </si>
  <si>
    <t>Just Calculations</t>
  </si>
  <si>
    <t>Henri Vautelet Memorial Trophy</t>
  </si>
  <si>
    <t>Dorothy Benson Trophy</t>
  </si>
  <si>
    <t>Catherine Gray Trophy</t>
  </si>
  <si>
    <t>Arthur Tardif Trophy</t>
  </si>
  <si>
    <t>Charles Dozois Trophy</t>
  </si>
  <si>
    <t>Leduc Memorial Trophy</t>
  </si>
  <si>
    <t>Jack Rothenberg Trophy</t>
  </si>
  <si>
    <t>Fred Burgess Memorial Trophy</t>
  </si>
  <si>
    <t>Philip J. Croft Memorial Trophy</t>
  </si>
  <si>
    <t>William Spry Memorial Trophy</t>
  </si>
  <si>
    <t>Kennon Cooke Trophy</t>
  </si>
  <si>
    <t>Frank Hopkins Trophy</t>
  </si>
  <si>
    <t>Chic Harris Memorial Trophy</t>
  </si>
  <si>
    <t>Street Photography Trophy</t>
  </si>
  <si>
    <t>General</t>
  </si>
  <si>
    <t>Danny Taran Trophy</t>
  </si>
  <si>
    <t xml:space="preserve">Don Ridley Masters Trophy </t>
  </si>
  <si>
    <t>Traders Group Gemboree Trophy</t>
  </si>
  <si>
    <t>Catherine Rasmussen Memorial Trophy</t>
  </si>
  <si>
    <t>Volunteer Trophy</t>
  </si>
  <si>
    <t>Second</t>
  </si>
  <si>
    <t>Third</t>
  </si>
  <si>
    <t>Ranking</t>
  </si>
  <si>
    <t>PSA Star Ratings</t>
  </si>
  <si>
    <t>First Star</t>
  </si>
  <si>
    <t>Second Star</t>
  </si>
  <si>
    <t>Third Star</t>
  </si>
  <si>
    <t>Fourth Star</t>
  </si>
  <si>
    <t>Fifth Star</t>
  </si>
  <si>
    <t>Number of Stars</t>
  </si>
  <si>
    <t>Total Points</t>
  </si>
  <si>
    <t>MONTREAL CAMERA CLUB</t>
  </si>
  <si>
    <t>Application for Honours Award</t>
  </si>
  <si>
    <t xml:space="preserve"> </t>
  </si>
  <si>
    <t xml:space="preserve">Total CLUB points  </t>
  </si>
  <si>
    <t xml:space="preserve">Total MERIT points  </t>
  </si>
  <si>
    <t xml:space="preserve">Total ELECTIVE requirements  </t>
  </si>
  <si>
    <t>SIGNATURE</t>
  </si>
  <si>
    <t>Year</t>
  </si>
  <si>
    <t>Total points</t>
  </si>
  <si>
    <t>Pictorial</t>
  </si>
  <si>
    <t>Nature</t>
  </si>
  <si>
    <t>Trophy</t>
  </si>
  <si>
    <t>Points</t>
  </si>
  <si>
    <t>Date</t>
  </si>
  <si>
    <t>Gemboree</t>
  </si>
  <si>
    <t>Slide Show</t>
  </si>
  <si>
    <t>Competition</t>
  </si>
  <si>
    <t>Salon</t>
  </si>
  <si>
    <t>Name of Competition</t>
  </si>
  <si>
    <t>Award</t>
  </si>
  <si>
    <t>Name of Club or Photographic Society</t>
  </si>
  <si>
    <t>Image</t>
  </si>
  <si>
    <t>Position</t>
  </si>
  <si>
    <t>No of years</t>
  </si>
  <si>
    <t>Points per year</t>
  </si>
  <si>
    <t>President</t>
  </si>
  <si>
    <t>First Vice-President (Program)</t>
  </si>
  <si>
    <t>Second Vice-President (Membership)</t>
  </si>
  <si>
    <t>Chairperson (Pictorial)</t>
  </si>
  <si>
    <t>Chairperson (Print)</t>
  </si>
  <si>
    <t>Editor of Camergram</t>
  </si>
  <si>
    <t>House Chairperson</t>
  </si>
  <si>
    <t>Honours Chairperson</t>
  </si>
  <si>
    <t>Education Chairperson</t>
  </si>
  <si>
    <t>Treasurer</t>
  </si>
  <si>
    <t>Webmaster</t>
  </si>
  <si>
    <t>Judging and Standards</t>
  </si>
  <si>
    <t>Publicity</t>
  </si>
  <si>
    <t>Secretary</t>
  </si>
  <si>
    <t>Refreshments</t>
  </si>
  <si>
    <t>Statistician</t>
  </si>
  <si>
    <t>Slide Show Competition Chairperson</t>
  </si>
  <si>
    <t xml:space="preserve">Competition </t>
  </si>
  <si>
    <t>Elective Requirements</t>
  </si>
  <si>
    <t>Service</t>
  </si>
  <si>
    <t>List Dates:</t>
  </si>
  <si>
    <t>List Years:</t>
  </si>
  <si>
    <t>As a Judge  for any International or CAPA Competition   (1 elective)</t>
  </si>
  <si>
    <t>Indicate Name and date:</t>
  </si>
  <si>
    <t xml:space="preserve">As a Judge for the Montreal Camera Club Competitions  - a minimum of 8 occasions   </t>
  </si>
  <si>
    <r>
      <t xml:space="preserve">Service as President of the MCC for at least full year </t>
    </r>
    <r>
      <rPr>
        <b/>
        <sz val="12"/>
        <rFont val="Arial"/>
        <family val="2"/>
      </rPr>
      <t>OR</t>
    </r>
    <r>
      <rPr>
        <sz val="12"/>
        <rFont val="Arial"/>
        <family val="2"/>
      </rPr>
      <t xml:space="preserve"> Service for four years in any combination of Program Chairperson, Divisional Chairperson </t>
    </r>
    <r>
      <rPr>
        <b/>
        <sz val="12"/>
        <rFont val="Arial"/>
        <family val="2"/>
      </rPr>
      <t>OR</t>
    </r>
    <r>
      <rPr>
        <sz val="12"/>
        <rFont val="Arial"/>
        <family val="2"/>
      </rPr>
      <t xml:space="preserve"> Editor of Cameragram</t>
    </r>
  </si>
  <si>
    <t>Recipient of Three Medal Awards from International Exhibitions</t>
  </si>
  <si>
    <t>Recipient of Life Membership in the Montreal Camera Club</t>
  </si>
  <si>
    <t>Presentation of ten different slide shows</t>
  </si>
  <si>
    <t>Recipient of a Major Honour Award from CAPA, PSA, or FIAP</t>
  </si>
  <si>
    <t>Publication of an Article in a Photographic Journal</t>
  </si>
  <si>
    <t>Preparation of an Instruction Set with Commentary for Circulation by a National Photographic Society</t>
  </si>
  <si>
    <t>Full Programme for a MAJOR Photographic Audience (subject to approval by the Honours Committee)</t>
  </si>
  <si>
    <t xml:space="preserve">One-person Public Print Exhibition </t>
  </si>
  <si>
    <t>One Term of Office on a Committee of CAPA, PSA, FIAP or RPS</t>
  </si>
  <si>
    <t>Photographic Society of America (PSA) Star Ratings</t>
  </si>
  <si>
    <t>Participation in PSA, RPS or CAPA Competitions</t>
  </si>
  <si>
    <t>The annual Inter Club Competition (SPPQ Defi - Digital Images)</t>
  </si>
  <si>
    <t>Merit Points</t>
  </si>
  <si>
    <t>The annual Inter Club Competition (SPPQ - Circuit des photos - Prints)</t>
  </si>
  <si>
    <t>Executive of the Montreal Camera Club  (for each full year of service)</t>
  </si>
  <si>
    <t>Years (?? - ??)</t>
  </si>
  <si>
    <t>Presentation of Programmes at the Montreal Camera Club</t>
  </si>
  <si>
    <t>Full Evening</t>
  </si>
  <si>
    <t>Presentation</t>
  </si>
  <si>
    <t>Type</t>
  </si>
  <si>
    <t>Presentation of Programmes for Organizations other than the Montreal Camera Club</t>
  </si>
  <si>
    <t># of entries</t>
  </si>
  <si>
    <t># of Accept.</t>
  </si>
  <si>
    <t># of HM</t>
  </si>
  <si>
    <t># of Accept</t>
  </si>
  <si>
    <t># of H. M.</t>
  </si>
  <si>
    <t># of Entries</t>
  </si>
  <si>
    <t># of Images</t>
  </si>
  <si>
    <t># of Category Wins</t>
  </si>
  <si>
    <t xml:space="preserve">Monthly Competitions </t>
  </si>
  <si>
    <t>Winner</t>
  </si>
  <si>
    <t>SPPQ Defi - Digital Images</t>
  </si>
  <si>
    <t>Top Image</t>
  </si>
  <si>
    <t>SPPQ - Circuit des photos - Prints</t>
  </si>
  <si>
    <t>Top Print</t>
  </si>
  <si>
    <t># Ranked in top 10</t>
  </si>
  <si>
    <t>H. M.</t>
  </si>
  <si>
    <t>Medal</t>
  </si>
  <si>
    <t>H.M.</t>
  </si>
  <si>
    <r>
      <t>Awards of other National or International Competitions</t>
    </r>
    <r>
      <rPr>
        <b/>
        <sz val="10"/>
        <rFont val="Arial"/>
        <family val="2"/>
      </rPr>
      <t xml:space="preserve"> (eg. Franc Vert or PhotoLife)</t>
    </r>
  </si>
  <si>
    <t>Monthly Competitions</t>
  </si>
  <si>
    <t>Trophies won</t>
  </si>
  <si>
    <r>
      <t xml:space="preserve">Any special photographic service not covered by any other elective  </t>
    </r>
    <r>
      <rPr>
        <b/>
        <sz val="10"/>
        <rFont val="Arial"/>
        <family val="2"/>
      </rPr>
      <t>(subject to the Honours Committee approval)</t>
    </r>
  </si>
  <si>
    <r>
      <t xml:space="preserve">At least five Photographic Reproductions in Photographic Publications </t>
    </r>
    <r>
      <rPr>
        <b/>
        <sz val="10"/>
        <rFont val="Arial"/>
        <family val="2"/>
      </rPr>
      <t xml:space="preserve"> (subject to the Honours Committee approval)</t>
    </r>
  </si>
  <si>
    <r>
      <t>Participation in Internet Photo Competition</t>
    </r>
    <r>
      <rPr>
        <b/>
        <sz val="10"/>
        <rFont val="Arial"/>
        <family val="2"/>
      </rPr>
      <t xml:space="preserve">  (Subject to Honours Committee approval)</t>
    </r>
  </si>
  <si>
    <t>Membership number:</t>
  </si>
  <si>
    <r>
      <t xml:space="preserve">Recipient of Five Honourable Mentions in International Exhibitions (eg. FIAP, PSA)  </t>
    </r>
    <r>
      <rPr>
        <b/>
        <u val="single"/>
        <sz val="12"/>
        <rFont val="Arial"/>
        <family val="2"/>
      </rPr>
      <t>OR</t>
    </r>
    <r>
      <rPr>
        <b/>
        <sz val="12"/>
        <rFont val="Arial"/>
        <family val="2"/>
      </rPr>
      <t xml:space="preserve">  Honourable Mention Awards in Montreal Camera Club Competitions for 15 different photographs </t>
    </r>
  </si>
  <si>
    <t>Description</t>
  </si>
  <si>
    <r>
      <t xml:space="preserve">Awards in Other Competitions </t>
    </r>
    <r>
      <rPr>
        <b/>
        <sz val="10"/>
        <rFont val="Arial"/>
        <family val="2"/>
      </rPr>
      <t>(to be reviewed by Honours Chair)</t>
    </r>
  </si>
  <si>
    <r>
      <t xml:space="preserve">Other Competitions (Describe) </t>
    </r>
    <r>
      <rPr>
        <b/>
        <sz val="10"/>
        <rFont val="Arial"/>
        <family val="2"/>
      </rPr>
      <t xml:space="preserve"> (to be reviewed by Honours Chair)</t>
    </r>
  </si>
  <si>
    <t>Example: MCC Honours Application - Your Name.xls</t>
  </si>
  <si>
    <t>Name of Slide Show</t>
  </si>
  <si>
    <t>If additional space is needed, please attach a Word document with your application file.  Thank you.</t>
  </si>
  <si>
    <t>PLEASE INCLUDE ONLY POINTS ACQUIRED SINCE YOUR PREVIOUS AWARD</t>
  </si>
  <si>
    <t xml:space="preserve">Previous HONOURS points  </t>
  </si>
  <si>
    <t>Fellow</t>
  </si>
  <si>
    <t>Advanced Pictorialist</t>
  </si>
  <si>
    <t>Expert Pictorialist</t>
  </si>
  <si>
    <t>Master Pictorialist</t>
  </si>
  <si>
    <t>Superior Pictorialist</t>
  </si>
  <si>
    <t>Associate</t>
  </si>
  <si>
    <t>Previous MCC Honours</t>
  </si>
  <si>
    <t>Telephone:</t>
  </si>
  <si>
    <t>Home</t>
  </si>
  <si>
    <t>Cell</t>
  </si>
  <si>
    <t>Work</t>
  </si>
  <si>
    <t>Date of application:</t>
  </si>
  <si>
    <t>Name:</t>
  </si>
  <si>
    <t>Address:</t>
  </si>
  <si>
    <t xml:space="preserve">Application for the  </t>
  </si>
  <si>
    <t xml:space="preserve">  award</t>
  </si>
  <si>
    <t>What MCC Honours Awards have you previously achieved?</t>
  </si>
  <si>
    <t>Colour Print of the Year Certificate</t>
  </si>
  <si>
    <t>Creative Print of the Year Certificate</t>
  </si>
  <si>
    <t>Monochrome Print of the Year Certificate</t>
  </si>
  <si>
    <t>Name of Trophy or Certificate</t>
  </si>
  <si>
    <t>Street Image of the Year Certificate</t>
  </si>
  <si>
    <t>Botany Image of the Year Certificate</t>
  </si>
  <si>
    <t>Zoology Image of the Year Certificate</t>
  </si>
  <si>
    <t>General Nature Image of the Year Certificate</t>
  </si>
  <si>
    <t>Creative Image of the Year Certificate (Digital)</t>
  </si>
  <si>
    <t>Pictorial Image of the Year Certificate</t>
  </si>
  <si>
    <t>Honours List</t>
  </si>
  <si>
    <t># of Entries (maximum 15 each)</t>
  </si>
  <si>
    <t>Visit the website for more information about the honours at http://www.montrealcameraclub.com/trophies-and-honours-awards-definitions.html</t>
  </si>
  <si>
    <t>Please provide details to support your application by providing the following information in the following pages.  Use the mouse to move around the application, or you can use the "Tab" button.</t>
  </si>
  <si>
    <r>
      <t xml:space="preserve">Once complete, please save the file by doing a SAVE AS with </t>
    </r>
    <r>
      <rPr>
        <b/>
        <u val="single"/>
        <sz val="12"/>
        <rFont val="Arial"/>
        <family val="2"/>
      </rPr>
      <t>your name</t>
    </r>
    <r>
      <rPr>
        <b/>
        <sz val="12"/>
        <rFont val="Arial"/>
        <family val="2"/>
      </rPr>
      <t xml:space="preserve"> attached at the end and send it to mcchonours@gmail.com.  Thank you.</t>
    </r>
  </si>
  <si>
    <r>
      <t xml:space="preserve">Remember to save the file by doing a SAVE AS with </t>
    </r>
    <r>
      <rPr>
        <b/>
        <u val="single"/>
        <sz val="12"/>
        <rFont val="Arial"/>
        <family val="2"/>
      </rPr>
      <t>your name</t>
    </r>
    <r>
      <rPr>
        <b/>
        <sz val="12"/>
        <rFont val="Arial"/>
        <family val="2"/>
      </rPr>
      <t xml:space="preserve"> attached at the end and send it to mcchonours@gmail.com.  Thank you.</t>
    </r>
  </si>
  <si>
    <t>Pictorial Image of the Year</t>
  </si>
  <si>
    <t>Nature Image of the Year</t>
  </si>
  <si>
    <t>Print of the Year</t>
  </si>
  <si>
    <t>Winner of</t>
  </si>
  <si>
    <t>Number of Category Wins</t>
  </si>
  <si>
    <t>Number of Categories Entered</t>
  </si>
  <si>
    <t>Number of Entries</t>
  </si>
  <si>
    <t>Past CLUB points</t>
  </si>
  <si>
    <t>Past MERIT points</t>
  </si>
  <si>
    <r>
      <t>Points from previous application</t>
    </r>
    <r>
      <rPr>
        <sz val="10"/>
        <rFont val="Arial"/>
        <family val="2"/>
      </rPr>
      <t xml:space="preserve"> (MCC Honours chair to fill in)</t>
    </r>
  </si>
  <si>
    <t>Past ELECTIVE requirements</t>
  </si>
  <si>
    <t>Winner of the following trophies (Trophy can only be counted once)</t>
  </si>
  <si>
    <t>Miscellaneous</t>
  </si>
  <si>
    <t>Winner of Pictorial/Creative/Nature Image of the Year or Print of the Year - any combination three times</t>
  </si>
  <si>
    <t xml:space="preserve">Total number of ELECTIVE requirements </t>
  </si>
  <si>
    <t>Chairperson (Nature)</t>
  </si>
  <si>
    <t>Most recent honour received</t>
  </si>
  <si>
    <t>Previous honours received</t>
  </si>
  <si>
    <t>SPPQ liason</t>
  </si>
  <si>
    <r>
      <t>Organizational Work for Montreal Camera Club Exhibitions, etc.</t>
    </r>
    <r>
      <rPr>
        <b/>
        <sz val="10"/>
        <rFont val="Arial"/>
        <family val="2"/>
      </rPr>
      <t xml:space="preserve"> (Subject to Honours Committee approval)</t>
    </r>
  </si>
  <si>
    <r>
      <t xml:space="preserve">Maintain Web presence - Photos sharing site mentioning MCC </t>
    </r>
    <r>
      <rPr>
        <b/>
        <sz val="10"/>
        <rFont val="Arial"/>
        <family val="2"/>
      </rPr>
      <t>(Subject to Honours Committee approval)</t>
    </r>
  </si>
  <si>
    <t>Name of Exhibition or Title of Photograph</t>
  </si>
  <si>
    <t>50 different photographs reproduced in publications approved by the Honours Committee</t>
  </si>
  <si>
    <t>How many in top 10?</t>
  </si>
  <si>
    <t>How many were Top Print?</t>
  </si>
  <si>
    <t># of Prints entered</t>
  </si>
  <si>
    <t># of Images entered</t>
  </si>
  <si>
    <t>How many were Top Image?</t>
  </si>
  <si>
    <t xml:space="preserve">Total HONOURS points  </t>
  </si>
  <si>
    <t xml:space="preserve">Past ELECTIVE requirements  </t>
  </si>
  <si>
    <t xml:space="preserve">Current ELECTIVE requirements  </t>
  </si>
  <si>
    <t>Other Competitions</t>
  </si>
  <si>
    <t>Awards of other National or International Competitions</t>
  </si>
  <si>
    <t>Awards in Other Competitions</t>
  </si>
  <si>
    <t>Internet Competition (MATCHED PSA, RPS, CAPA)</t>
  </si>
  <si>
    <t>Per entry</t>
  </si>
  <si>
    <t>Per award</t>
  </si>
  <si>
    <t>Per salon</t>
  </si>
  <si>
    <t>Per competition</t>
  </si>
  <si>
    <r>
      <t xml:space="preserve">Public Exhibition of Prints </t>
    </r>
    <r>
      <rPr>
        <b/>
        <sz val="10"/>
        <rFont val="Arial"/>
        <family val="2"/>
      </rPr>
      <t>(Subject to Honours Committee approval)</t>
    </r>
  </si>
  <si>
    <t>One Person Exhibition</t>
  </si>
  <si>
    <t>Group Exhibition</t>
  </si>
  <si>
    <t>Location</t>
  </si>
  <si>
    <t>Exhibition Type</t>
  </si>
  <si>
    <t>One site only - maximum 15 points</t>
  </si>
  <si>
    <t>Other Competitions - New March 5, 2017</t>
  </si>
  <si>
    <t>Other Competitions - Updated March 2, 2017</t>
  </si>
  <si>
    <t>Organizational Work for MCC Exhibitions - Updated March 2, 2017</t>
  </si>
  <si>
    <t>Version 2016-2017 - March 27, 2017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</si>
</sst>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_);[Red]\([$$-409]#,##0\)"/>
    <numFmt numFmtId="165" formatCode="[$-1009]d\-mmm\-yy;@"/>
  </numFmts>
  <fonts count="54">
    <font>
      <sz val="10"/>
      <name val="Geneva"/>
      <family val="2"/>
    </font>
    <font>
      <sz val="11"/>
      <color indexed="8"/>
      <name val="Calibri"/>
      <family val="2"/>
    </font>
    <font>
      <sz val="9"/>
      <name val="Arial"/>
      <family val="2"/>
    </font>
    <font>
      <sz val="9"/>
      <name val="AcadEref"/>
      <family val="0"/>
    </font>
    <font>
      <sz val="10"/>
      <name val="Arial"/>
      <family val="2"/>
    </font>
    <font>
      <sz val="14"/>
      <name val="Arial"/>
      <family val="2"/>
    </font>
    <font>
      <sz val="8"/>
      <name val="Arial"/>
      <family val="2"/>
    </font>
    <font>
      <sz val="12"/>
      <name val="Arial"/>
      <family val="2"/>
    </font>
    <font>
      <b/>
      <sz val="14"/>
      <name val="Arial"/>
      <family val="2"/>
    </font>
    <font>
      <b/>
      <sz val="12"/>
      <name val="Arial"/>
      <family val="2"/>
    </font>
    <font>
      <b/>
      <u val="single"/>
      <sz val="12"/>
      <name val="Arial"/>
      <family val="2"/>
    </font>
    <font>
      <b/>
      <u val="single"/>
      <sz val="16"/>
      <name val="Arial"/>
      <family val="2"/>
    </font>
    <font>
      <sz val="24"/>
      <name val="Eras Bold ITC"/>
      <family val="2"/>
    </font>
    <font>
      <i/>
      <sz val="12"/>
      <name val="Arial"/>
      <family val="2"/>
    </font>
    <font>
      <u val="single"/>
      <sz val="18"/>
      <name val="Arial"/>
      <family val="2"/>
    </font>
    <font>
      <i/>
      <sz val="10"/>
      <name val="Geneva"/>
      <family val="2"/>
    </font>
    <font>
      <b/>
      <sz val="10"/>
      <name val="Arial"/>
      <family val="2"/>
    </font>
    <font>
      <b/>
      <sz val="12"/>
      <color indexed="10"/>
      <name val="Arial"/>
      <family val="2"/>
    </font>
    <font>
      <sz val="8"/>
      <name val="Verdana"/>
      <family val="2"/>
    </font>
    <font>
      <sz val="12"/>
      <color indexed="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31"/>
        <bgColor indexed="64"/>
      </patternFill>
    </fill>
    <fill>
      <patternFill patternType="solid">
        <fgColor indexed="31"/>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medium">
        <color indexed="8"/>
      </top>
      <bottom style="medium">
        <color indexed="8"/>
      </bottom>
    </border>
    <border>
      <left style="thin">
        <color indexed="8"/>
      </left>
      <right style="medium">
        <color indexed="8"/>
      </right>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medium">
        <color indexed="8"/>
      </bottom>
    </border>
    <border>
      <left style="thin"/>
      <right style="thin"/>
      <top style="medium"/>
      <bottom style="medium"/>
    </border>
    <border>
      <left style="thin"/>
      <right style="medium"/>
      <top style="medium"/>
      <bottom style="medium"/>
    </border>
    <border>
      <left style="thin"/>
      <right style="medium"/>
      <top/>
      <bottom/>
    </border>
    <border>
      <left style="thin"/>
      <right style="medium"/>
      <top/>
      <bottom style="medium"/>
    </border>
    <border>
      <left/>
      <right/>
      <top style="medium">
        <color indexed="8"/>
      </top>
      <bottom/>
    </border>
    <border>
      <left style="thin">
        <color indexed="8"/>
      </left>
      <right style="medium">
        <color indexed="8"/>
      </right>
      <top style="hair">
        <color indexed="8"/>
      </top>
      <bottom/>
    </border>
    <border>
      <left style="medium">
        <color indexed="8"/>
      </left>
      <right style="medium">
        <color indexed="8"/>
      </right>
      <top style="double">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right style="medium">
        <color indexed="8"/>
      </right>
      <top style="double">
        <color indexed="8"/>
      </top>
      <bottom style="medium">
        <color indexed="8"/>
      </bottom>
    </border>
    <border>
      <left/>
      <right/>
      <top style="medium"/>
      <bottom/>
    </border>
    <border>
      <left/>
      <right style="medium"/>
      <top style="medium"/>
      <bottom/>
    </border>
    <border>
      <left/>
      <right style="medium"/>
      <top/>
      <bottom/>
    </border>
    <border>
      <left/>
      <right style="medium"/>
      <top/>
      <bottom style="medium"/>
    </border>
    <border>
      <left style="medium"/>
      <right style="medium"/>
      <top style="medium"/>
      <bottom style="medium"/>
    </border>
    <border>
      <left style="medium"/>
      <right style="medium"/>
      <top/>
      <bottom/>
    </border>
    <border>
      <left style="medium"/>
      <right style="medium"/>
      <top/>
      <bottom style="medium"/>
    </border>
    <border>
      <left style="medium"/>
      <right style="thin"/>
      <top/>
      <bottom/>
    </border>
    <border>
      <left style="thin"/>
      <right style="thin"/>
      <top/>
      <bottom/>
    </border>
    <border>
      <left style="medium"/>
      <right style="thin"/>
      <top/>
      <bottom style="medium"/>
    </border>
    <border>
      <left style="thin"/>
      <right style="thin"/>
      <top/>
      <bottom style="medium"/>
    </border>
    <border>
      <left/>
      <right style="medium"/>
      <top style="medium"/>
      <bottom style="medium"/>
    </border>
    <border>
      <left style="thin">
        <color indexed="8"/>
      </left>
      <right style="medium">
        <color indexed="8"/>
      </right>
      <top/>
      <bottom/>
    </border>
    <border>
      <left style="medium">
        <color indexed="8"/>
      </left>
      <right/>
      <top/>
      <bottom/>
    </border>
    <border>
      <left style="medium">
        <color indexed="8"/>
      </left>
      <right/>
      <top style="medium">
        <color indexed="8"/>
      </top>
      <bottom style="medium">
        <color indexed="8"/>
      </bottom>
    </border>
    <border>
      <left style="medium"/>
      <right style="thin"/>
      <top style="medium"/>
      <bottom style="medium"/>
    </border>
    <border>
      <left style="thin">
        <color indexed="8"/>
      </left>
      <right style="thin">
        <color indexed="8"/>
      </right>
      <top style="medium">
        <color indexed="8"/>
      </top>
      <bottom style="hair">
        <color indexed="8"/>
      </bottom>
    </border>
    <border>
      <left style="thin"/>
      <right/>
      <top style="medium"/>
      <bottom style="medium"/>
    </border>
    <border>
      <left style="thin"/>
      <right/>
      <top/>
      <bottom/>
    </border>
    <border>
      <left style="thin"/>
      <right/>
      <top/>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thin">
        <color indexed="8"/>
      </left>
      <right style="medium">
        <color indexed="8"/>
      </right>
      <top/>
      <bottom style="medium">
        <color indexed="8"/>
      </bottom>
    </border>
    <border>
      <left style="medium">
        <color indexed="8"/>
      </left>
      <right/>
      <top/>
      <bottom style="hair">
        <color indexed="8"/>
      </bottom>
    </border>
    <border>
      <left/>
      <right style="medium">
        <color indexed="8"/>
      </right>
      <top style="medium">
        <color indexed="8"/>
      </top>
      <bottom/>
    </border>
    <border>
      <left style="thin">
        <color indexed="8"/>
      </left>
      <right style="medium">
        <color indexed="8"/>
      </right>
      <top style="medium">
        <color indexed="8"/>
      </top>
      <bottom/>
    </border>
    <border>
      <left/>
      <right/>
      <top style="hair">
        <color indexed="8"/>
      </top>
      <bottom style="hair">
        <color indexed="8"/>
      </bottom>
    </border>
    <border>
      <left style="thin">
        <color indexed="8"/>
      </left>
      <right style="medium">
        <color indexed="8"/>
      </right>
      <top style="hair">
        <color indexed="8"/>
      </top>
      <bottom style="hair">
        <color indexed="8"/>
      </bottom>
    </border>
    <border>
      <left style="thin">
        <color indexed="8"/>
      </left>
      <right style="medium">
        <color indexed="8"/>
      </right>
      <top style="hair">
        <color indexed="8"/>
      </top>
      <bottom style="medium">
        <color indexed="8"/>
      </bottom>
    </border>
    <border>
      <left style="thin">
        <color indexed="8"/>
      </left>
      <right style="medium">
        <color indexed="8"/>
      </right>
      <top style="medium">
        <color indexed="8"/>
      </top>
      <bottom style="hair">
        <color indexed="8"/>
      </bottom>
    </border>
    <border>
      <left style="medium">
        <color indexed="8"/>
      </left>
      <right style="thin">
        <color indexed="8"/>
      </right>
      <top style="medium">
        <color indexed="8"/>
      </top>
      <bottom/>
    </border>
    <border>
      <left style="medium">
        <color indexed="8"/>
      </left>
      <right style="thin">
        <color indexed="8"/>
      </right>
      <top/>
      <bottom style="hair">
        <color indexed="8"/>
      </bottom>
    </border>
    <border>
      <left style="medium">
        <color indexed="8"/>
      </left>
      <right style="thin">
        <color indexed="8"/>
      </right>
      <top/>
      <bottom style="medium">
        <color indexed="8"/>
      </bottom>
    </border>
    <border>
      <left style="thin">
        <color indexed="8"/>
      </left>
      <right style="thin">
        <color indexed="8"/>
      </right>
      <top/>
      <bottom style="hair">
        <color indexed="8"/>
      </bottom>
    </border>
    <border>
      <left style="medium">
        <color indexed="8"/>
      </left>
      <right style="thin">
        <color indexed="8"/>
      </right>
      <top style="hair">
        <color indexed="8"/>
      </top>
      <bottom style="hair">
        <color indexed="8"/>
      </bottom>
    </border>
    <border>
      <left style="medium">
        <color indexed="8"/>
      </left>
      <right style="thin">
        <color indexed="8"/>
      </right>
      <top style="hair">
        <color indexed="8"/>
      </top>
      <bottom style="medium">
        <color indexed="8"/>
      </bottom>
    </border>
    <border>
      <left style="medium">
        <color indexed="8"/>
      </left>
      <right style="thin">
        <color indexed="8"/>
      </right>
      <top style="hair">
        <color indexed="8"/>
      </top>
      <bottom/>
    </border>
    <border>
      <left style="thin">
        <color indexed="8"/>
      </left>
      <right/>
      <top style="medium">
        <color indexed="8"/>
      </top>
      <bottom style="medium">
        <color indexed="8"/>
      </bottom>
    </border>
    <border>
      <left/>
      <right/>
      <top style="medium">
        <color indexed="8"/>
      </top>
      <bottom style="medium">
        <color indexed="8"/>
      </bottom>
    </border>
    <border>
      <left style="medium">
        <color indexed="8"/>
      </left>
      <right style="thin">
        <color indexed="8"/>
      </right>
      <top style="medium">
        <color indexed="8"/>
      </top>
      <bottom style="hair">
        <color indexed="8"/>
      </bottom>
    </border>
    <border>
      <left style="thin">
        <color indexed="8"/>
      </left>
      <right style="thin">
        <color indexed="8"/>
      </right>
      <top style="hair">
        <color indexed="8"/>
      </top>
      <bottom/>
    </border>
    <border>
      <left/>
      <right style="thin">
        <color indexed="8"/>
      </right>
      <top/>
      <bottom style="hair">
        <color indexed="8"/>
      </bottom>
    </border>
    <border>
      <left style="medium">
        <color indexed="8"/>
      </left>
      <right style="thin">
        <color indexed="8"/>
      </right>
      <top style="hair">
        <color indexed="8"/>
      </top>
      <bottom style="medium"/>
    </border>
    <border>
      <left style="thin">
        <color indexed="8"/>
      </left>
      <right style="medium">
        <color indexed="8"/>
      </right>
      <top style="hair">
        <color indexed="8"/>
      </top>
      <bottom style="medium"/>
    </border>
    <border>
      <left/>
      <right/>
      <top/>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thin"/>
      <right style="medium"/>
      <top style="medium"/>
      <bottom style="hair"/>
    </border>
    <border>
      <left style="thin"/>
      <right style="medium"/>
      <top style="hair"/>
      <bottom style="hair"/>
    </border>
    <border>
      <left style="thin"/>
      <right style="medium"/>
      <top style="hair"/>
      <bottom style="medium"/>
    </border>
    <border>
      <left/>
      <right style="medium">
        <color indexed="8"/>
      </right>
      <top/>
      <bottom style="medium">
        <color indexed="8"/>
      </bottom>
    </border>
    <border>
      <left/>
      <right style="thin">
        <color indexed="8"/>
      </right>
      <top/>
      <bottom style="medium"/>
    </border>
    <border>
      <left/>
      <right style="thin">
        <color indexed="8"/>
      </right>
      <top style="medium">
        <color indexed="8"/>
      </top>
      <bottom style="medium">
        <color indexed="8"/>
      </bottom>
    </border>
    <border>
      <left style="thin">
        <color indexed="8"/>
      </left>
      <right/>
      <top style="medium">
        <color indexed="8"/>
      </top>
      <bottom style="hair">
        <color indexed="8"/>
      </bottom>
    </border>
    <border>
      <left/>
      <right/>
      <top style="medium">
        <color indexed="8"/>
      </top>
      <bottom style="hair">
        <color indexed="8"/>
      </bottom>
    </border>
    <border>
      <left/>
      <right style="thin">
        <color indexed="8"/>
      </right>
      <top style="medium">
        <color indexed="8"/>
      </top>
      <bottom style="hair">
        <color indexed="8"/>
      </bottom>
    </border>
    <border>
      <left style="thin">
        <color indexed="8"/>
      </left>
      <right/>
      <top style="hair">
        <color indexed="8"/>
      </top>
      <bottom style="hair">
        <color indexed="8"/>
      </bottom>
    </border>
    <border>
      <left/>
      <right style="thin">
        <color indexed="8"/>
      </right>
      <top style="hair">
        <color indexed="8"/>
      </top>
      <bottom style="hair">
        <color indexed="8"/>
      </bottom>
    </border>
    <border>
      <left style="medium">
        <color indexed="8"/>
      </left>
      <right/>
      <top style="hair">
        <color indexed="8"/>
      </top>
      <bottom/>
    </border>
    <border>
      <left/>
      <right/>
      <top style="hair">
        <color indexed="8"/>
      </top>
      <bottom/>
    </border>
    <border>
      <left/>
      <right style="thin">
        <color indexed="8"/>
      </right>
      <top style="hair">
        <color indexed="8"/>
      </top>
      <bottom/>
    </border>
    <border>
      <left style="thin">
        <color indexed="8"/>
      </left>
      <right/>
      <top style="hair">
        <color indexed="8"/>
      </top>
      <bottom style="medium">
        <color indexed="8"/>
      </bottom>
    </border>
    <border>
      <left/>
      <right style="thin">
        <color indexed="8"/>
      </right>
      <top style="hair">
        <color indexed="8"/>
      </top>
      <bottom style="medium">
        <color indexed="8"/>
      </bottom>
    </border>
    <border>
      <left/>
      <right/>
      <top/>
      <bottom style="medium">
        <color indexed="8"/>
      </bottom>
    </border>
    <border>
      <left style="medium">
        <color indexed="8"/>
      </left>
      <right/>
      <top style="medium">
        <color indexed="8"/>
      </top>
      <bottom/>
    </border>
    <border>
      <left/>
      <right/>
      <top/>
      <bottom style="hair">
        <color indexed="8"/>
      </bottom>
    </border>
    <border>
      <left/>
      <right style="thin">
        <color indexed="8"/>
      </right>
      <top/>
      <bottom style="medium">
        <color indexed="8"/>
      </bottom>
    </border>
    <border>
      <left style="medium">
        <color indexed="8"/>
      </left>
      <right/>
      <top/>
      <bottom style="medium">
        <color indexed="8"/>
      </bottom>
    </border>
    <border>
      <left/>
      <right/>
      <top style="hair">
        <color indexed="8"/>
      </top>
      <bottom style="medium">
        <color indexed="8"/>
      </bottom>
    </border>
    <border>
      <left style="medium"/>
      <right/>
      <top style="medium"/>
      <bottom style="hair"/>
    </border>
    <border>
      <left/>
      <right/>
      <top style="medium"/>
      <bottom style="hair"/>
    </border>
    <border>
      <left/>
      <right style="medium"/>
      <top style="medium"/>
      <bottom style="hair"/>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right/>
      <top style="hair"/>
      <bottom style="medium"/>
    </border>
    <border>
      <left/>
      <right style="medium"/>
      <top style="hair"/>
      <bottom style="medium"/>
    </border>
    <border>
      <left/>
      <right style="medium">
        <color indexed="8"/>
      </right>
      <top/>
      <bottom/>
    </border>
    <border>
      <left style="thin">
        <color indexed="8"/>
      </left>
      <right/>
      <top style="medium">
        <color indexed="8"/>
      </top>
      <bottom/>
    </border>
    <border>
      <left/>
      <right style="thin">
        <color indexed="8"/>
      </right>
      <top style="medium">
        <color indexed="8"/>
      </top>
      <bottom/>
    </border>
    <border>
      <left style="thin">
        <color indexed="8"/>
      </left>
      <right/>
      <top style="hair">
        <color indexed="8"/>
      </top>
      <bottom style="medium"/>
    </border>
    <border>
      <left/>
      <right style="thin">
        <color indexed="8"/>
      </right>
      <top style="hair">
        <color indexed="8"/>
      </top>
      <bottom style="medium"/>
    </border>
    <border>
      <left style="thin">
        <color indexed="8"/>
      </left>
      <right/>
      <top/>
      <bottom style="hair">
        <color indexed="8"/>
      </bottom>
    </border>
    <border>
      <left/>
      <right style="thin"/>
      <top style="hair"/>
      <bottom style="medium"/>
    </border>
    <border>
      <left/>
      <right/>
      <top style="hair">
        <color indexed="8"/>
      </top>
      <bottom style="medium"/>
    </border>
    <border>
      <left/>
      <right style="thin"/>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164" fontId="0" fillId="0" borderId="0">
      <alignment/>
      <protection/>
    </xf>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44">
    <xf numFmtId="0" fontId="0" fillId="0" borderId="0" xfId="0" applyAlignment="1">
      <alignment/>
    </xf>
    <xf numFmtId="0" fontId="0" fillId="0" borderId="0" xfId="0" applyBorder="1" applyAlignment="1">
      <alignment/>
    </xf>
    <xf numFmtId="0" fontId="3" fillId="0" borderId="0" xfId="0" applyFont="1" applyBorder="1" applyAlignment="1">
      <alignment/>
    </xf>
    <xf numFmtId="0" fontId="7" fillId="0" borderId="0" xfId="44" applyNumberFormat="1" applyFont="1" applyAlignment="1">
      <alignment horizontal="right"/>
      <protection/>
    </xf>
    <xf numFmtId="0" fontId="0" fillId="0" borderId="0" xfId="0" applyFill="1" applyBorder="1" applyAlignment="1">
      <alignment/>
    </xf>
    <xf numFmtId="0" fontId="7" fillId="0" borderId="0" xfId="0" applyFont="1" applyBorder="1" applyAlignment="1">
      <alignment/>
    </xf>
    <xf numFmtId="0" fontId="7" fillId="0" borderId="0" xfId="44" applyNumberFormat="1" applyFont="1">
      <alignment/>
      <protection/>
    </xf>
    <xf numFmtId="0" fontId="7" fillId="0" borderId="0" xfId="44" applyNumberFormat="1" applyFont="1" applyAlignment="1">
      <alignment horizontal="center"/>
      <protection/>
    </xf>
    <xf numFmtId="0" fontId="10" fillId="0" borderId="0" xfId="44" applyNumberFormat="1" applyFont="1" applyAlignment="1">
      <alignment horizontal="left"/>
      <protection/>
    </xf>
    <xf numFmtId="0" fontId="7" fillId="33" borderId="10" xfId="44" applyNumberFormat="1" applyFont="1" applyFill="1" applyBorder="1" applyAlignment="1">
      <alignment horizontal="center" vertical="center" wrapText="1"/>
      <protection/>
    </xf>
    <xf numFmtId="0" fontId="7" fillId="0" borderId="11" xfId="44" applyNumberFormat="1" applyFont="1" applyBorder="1" applyAlignment="1">
      <alignment horizontal="center"/>
      <protection/>
    </xf>
    <xf numFmtId="0" fontId="7" fillId="0" borderId="12" xfId="44" applyNumberFormat="1" applyFont="1" applyBorder="1" applyAlignment="1">
      <alignment horizontal="center"/>
      <protection/>
    </xf>
    <xf numFmtId="0" fontId="7" fillId="0" borderId="13" xfId="44" applyNumberFormat="1" applyFont="1" applyBorder="1" applyAlignment="1">
      <alignment horizontal="center"/>
      <protection/>
    </xf>
    <xf numFmtId="0" fontId="7" fillId="0" borderId="0" xfId="0" applyFont="1" applyAlignment="1">
      <alignment/>
    </xf>
    <xf numFmtId="0" fontId="11" fillId="0" borderId="0" xfId="44" applyNumberFormat="1" applyFont="1" applyAlignment="1">
      <alignment horizontal="left"/>
      <protection/>
    </xf>
    <xf numFmtId="0" fontId="0" fillId="0" borderId="0" xfId="0" applyBorder="1" applyAlignment="1">
      <alignment horizontal="center"/>
    </xf>
    <xf numFmtId="0" fontId="3" fillId="0" borderId="0" xfId="0" applyFont="1" applyBorder="1" applyAlignment="1">
      <alignment horizontal="center"/>
    </xf>
    <xf numFmtId="0" fontId="7" fillId="34" borderId="14" xfId="0" applyFont="1" applyFill="1" applyBorder="1" applyAlignment="1">
      <alignment horizontal="center"/>
    </xf>
    <xf numFmtId="0" fontId="7" fillId="34" borderId="15" xfId="0" applyFont="1" applyFill="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0" xfId="0" applyFont="1" applyBorder="1" applyAlignment="1">
      <alignment horizontal="center"/>
    </xf>
    <xf numFmtId="0" fontId="7" fillId="0" borderId="18" xfId="44" applyNumberFormat="1" applyFont="1" applyBorder="1">
      <alignment/>
      <protection/>
    </xf>
    <xf numFmtId="0" fontId="7" fillId="0" borderId="19" xfId="44" applyNumberFormat="1" applyFont="1" applyBorder="1" applyAlignment="1">
      <alignment horizontal="center"/>
      <protection/>
    </xf>
    <xf numFmtId="0" fontId="9" fillId="0" borderId="20" xfId="0" applyFont="1" applyBorder="1" applyAlignment="1">
      <alignment horizontal="center"/>
    </xf>
    <xf numFmtId="0" fontId="7" fillId="0" borderId="0" xfId="44" applyNumberFormat="1" applyFont="1" applyBorder="1">
      <alignment/>
      <protection/>
    </xf>
    <xf numFmtId="0" fontId="7" fillId="0" borderId="0" xfId="44" applyNumberFormat="1" applyFont="1" applyBorder="1" applyAlignment="1">
      <alignment horizontal="center"/>
      <protection/>
    </xf>
    <xf numFmtId="0" fontId="7" fillId="33" borderId="21" xfId="44" applyNumberFormat="1" applyFont="1" applyFill="1" applyBorder="1" applyAlignment="1">
      <alignment horizontal="center"/>
      <protection/>
    </xf>
    <xf numFmtId="0" fontId="7" fillId="0" borderId="18" xfId="44" applyNumberFormat="1" applyFont="1" applyBorder="1" applyAlignment="1">
      <alignment horizontal="center"/>
      <protection/>
    </xf>
    <xf numFmtId="0" fontId="8" fillId="0" borderId="0" xfId="44" applyNumberFormat="1" applyFont="1" applyAlignment="1">
      <alignment horizontal="right"/>
      <protection/>
    </xf>
    <xf numFmtId="0" fontId="8" fillId="0" borderId="22" xfId="44" applyNumberFormat="1" applyFont="1" applyBorder="1" applyAlignment="1">
      <alignment horizontal="center"/>
      <protection/>
    </xf>
    <xf numFmtId="0" fontId="7" fillId="33" borderId="23" xfId="44" applyNumberFormat="1" applyFont="1" applyFill="1" applyBorder="1" applyAlignment="1">
      <alignment horizontal="center" vertical="center" wrapText="1"/>
      <protection/>
    </xf>
    <xf numFmtId="0" fontId="7" fillId="33" borderId="21" xfId="44" applyNumberFormat="1" applyFont="1" applyFill="1" applyBorder="1" applyAlignment="1">
      <alignment horizontal="center" vertical="center" wrapText="1"/>
      <protection/>
    </xf>
    <xf numFmtId="0" fontId="7" fillId="0" borderId="0" xfId="44" applyNumberFormat="1" applyFont="1" applyFill="1">
      <alignment/>
      <protection/>
    </xf>
    <xf numFmtId="0" fontId="7" fillId="0" borderId="0" xfId="44" applyNumberFormat="1" applyFont="1" applyFill="1" applyAlignment="1">
      <alignment horizontal="center"/>
      <protection/>
    </xf>
    <xf numFmtId="0" fontId="9" fillId="0" borderId="24" xfId="0" applyFont="1" applyBorder="1" applyAlignment="1">
      <alignment horizontal="center"/>
    </xf>
    <xf numFmtId="0" fontId="7" fillId="0" borderId="25" xfId="44" applyNumberFormat="1" applyFont="1" applyBorder="1">
      <alignment/>
      <protection/>
    </xf>
    <xf numFmtId="0" fontId="7" fillId="0" borderId="26" xfId="44" applyNumberFormat="1" applyFont="1" applyBorder="1">
      <alignment/>
      <protection/>
    </xf>
    <xf numFmtId="0" fontId="7" fillId="0" borderId="27" xfId="0" applyFont="1" applyFill="1" applyBorder="1" applyAlignment="1">
      <alignment horizontal="left"/>
    </xf>
    <xf numFmtId="0" fontId="7" fillId="0" borderId="28" xfId="0" applyFont="1" applyFill="1" applyBorder="1" applyAlignment="1">
      <alignment horizontal="left"/>
    </xf>
    <xf numFmtId="0" fontId="7" fillId="34" borderId="29" xfId="0" applyFont="1" applyFill="1" applyBorder="1" applyAlignment="1">
      <alignment horizontal="center"/>
    </xf>
    <xf numFmtId="0" fontId="7" fillId="0" borderId="30" xfId="0" applyFont="1" applyFill="1" applyBorder="1" applyAlignment="1">
      <alignment horizontal="center"/>
    </xf>
    <xf numFmtId="0" fontId="7" fillId="0" borderId="31" xfId="0" applyFont="1" applyFill="1" applyBorder="1" applyAlignment="1">
      <alignment horizontal="center"/>
    </xf>
    <xf numFmtId="0" fontId="7" fillId="0" borderId="32" xfId="0" applyFont="1" applyBorder="1" applyAlignment="1">
      <alignment/>
    </xf>
    <xf numFmtId="0" fontId="7" fillId="0" borderId="33" xfId="0" applyFont="1" applyBorder="1" applyAlignment="1">
      <alignment horizontal="center"/>
    </xf>
    <xf numFmtId="0" fontId="7" fillId="0" borderId="34" xfId="0" applyFont="1" applyBorder="1" applyAlignment="1">
      <alignment/>
    </xf>
    <xf numFmtId="0" fontId="7" fillId="0" borderId="35" xfId="0" applyFont="1" applyBorder="1" applyAlignment="1">
      <alignment horizontal="center"/>
    </xf>
    <xf numFmtId="0" fontId="9" fillId="34" borderId="36" xfId="0" applyFont="1" applyFill="1" applyBorder="1" applyAlignment="1">
      <alignment horizontal="left"/>
    </xf>
    <xf numFmtId="0" fontId="7" fillId="0" borderId="37" xfId="44" applyNumberFormat="1" applyFont="1" applyBorder="1" applyAlignment="1">
      <alignment horizontal="center"/>
      <protection/>
    </xf>
    <xf numFmtId="0" fontId="7" fillId="0" borderId="38" xfId="44" applyNumberFormat="1" applyFont="1" applyBorder="1" applyAlignment="1">
      <alignment/>
      <protection/>
    </xf>
    <xf numFmtId="0" fontId="7" fillId="33" borderId="39" xfId="44" applyNumberFormat="1" applyFont="1" applyFill="1" applyBorder="1" applyAlignment="1">
      <alignment vertical="center" wrapText="1"/>
      <protection/>
    </xf>
    <xf numFmtId="0" fontId="9" fillId="34" borderId="40" xfId="0" applyFont="1" applyFill="1" applyBorder="1" applyAlignment="1">
      <alignment horizontal="left"/>
    </xf>
    <xf numFmtId="0" fontId="9" fillId="34" borderId="40" xfId="0" applyFont="1" applyFill="1" applyBorder="1" applyAlignment="1">
      <alignment horizontal="center"/>
    </xf>
    <xf numFmtId="0" fontId="0" fillId="0" borderId="0" xfId="0" applyBorder="1" applyAlignment="1">
      <alignment horizontal="left"/>
    </xf>
    <xf numFmtId="0" fontId="9" fillId="0" borderId="0" xfId="0" applyFont="1" applyFill="1" applyBorder="1" applyAlignment="1">
      <alignment horizontal="left"/>
    </xf>
    <xf numFmtId="0" fontId="9" fillId="0" borderId="27" xfId="0" applyFont="1" applyFill="1" applyBorder="1" applyAlignment="1">
      <alignment horizontal="left"/>
    </xf>
    <xf numFmtId="0" fontId="7" fillId="0" borderId="0" xfId="0" applyFont="1" applyBorder="1" applyAlignment="1">
      <alignment horizontal="left"/>
    </xf>
    <xf numFmtId="0" fontId="7" fillId="0" borderId="0" xfId="0" applyFont="1" applyFill="1" applyBorder="1" applyAlignment="1">
      <alignment horizontal="left"/>
    </xf>
    <xf numFmtId="0" fontId="7" fillId="0" borderId="41" xfId="44" applyNumberFormat="1" applyFont="1" applyBorder="1" applyAlignment="1">
      <alignment horizontal="center"/>
      <protection/>
    </xf>
    <xf numFmtId="0" fontId="7" fillId="34" borderId="0" xfId="0" applyFont="1" applyFill="1" applyBorder="1" applyAlignment="1">
      <alignment horizontal="center"/>
    </xf>
    <xf numFmtId="0" fontId="7" fillId="34" borderId="42" xfId="0" applyFont="1" applyFill="1" applyBorder="1" applyAlignment="1">
      <alignment horizontal="center"/>
    </xf>
    <xf numFmtId="0" fontId="7" fillId="0" borderId="43" xfId="0" applyFont="1" applyBorder="1" applyAlignment="1">
      <alignment horizontal="center"/>
    </xf>
    <xf numFmtId="0" fontId="7" fillId="0" borderId="44" xfId="0" applyFont="1" applyBorder="1" applyAlignment="1">
      <alignment horizontal="center"/>
    </xf>
    <xf numFmtId="0" fontId="7" fillId="33" borderId="0" xfId="44" applyNumberFormat="1" applyFont="1" applyFill="1" applyBorder="1" applyAlignment="1">
      <alignment horizontal="center" vertical="center" wrapText="1"/>
      <protection/>
    </xf>
    <xf numFmtId="0" fontId="7" fillId="0" borderId="0" xfId="0" applyFont="1" applyFill="1" applyBorder="1" applyAlignment="1">
      <alignment horizontal="center"/>
    </xf>
    <xf numFmtId="0" fontId="7" fillId="0" borderId="45" xfId="0" applyFont="1" applyBorder="1" applyAlignment="1">
      <alignment/>
    </xf>
    <xf numFmtId="0" fontId="7" fillId="0" borderId="46" xfId="0" applyFont="1" applyBorder="1" applyAlignment="1">
      <alignment horizontal="center"/>
    </xf>
    <xf numFmtId="0" fontId="7" fillId="0" borderId="47" xfId="0" applyFont="1" applyBorder="1" applyAlignment="1">
      <alignment horizontal="center"/>
    </xf>
    <xf numFmtId="0" fontId="7" fillId="0" borderId="48" xfId="0" applyFont="1" applyBorder="1" applyAlignment="1">
      <alignment horizontal="center"/>
    </xf>
    <xf numFmtId="0" fontId="7" fillId="33" borderId="23" xfId="44" applyNumberFormat="1" applyFont="1" applyFill="1" applyBorder="1" applyAlignment="1">
      <alignment horizontal="center"/>
      <protection/>
    </xf>
    <xf numFmtId="0" fontId="7" fillId="33" borderId="10" xfId="44" applyNumberFormat="1" applyFont="1" applyFill="1" applyBorder="1" applyAlignment="1">
      <alignment horizontal="center" wrapText="1"/>
      <protection/>
    </xf>
    <xf numFmtId="0" fontId="7" fillId="0" borderId="30" xfId="0" applyFont="1" applyFill="1" applyBorder="1" applyAlignment="1">
      <alignment horizontal="left"/>
    </xf>
    <xf numFmtId="0" fontId="7" fillId="0" borderId="31" xfId="0" applyFont="1" applyFill="1" applyBorder="1" applyAlignment="1">
      <alignment horizontal="left"/>
    </xf>
    <xf numFmtId="0" fontId="7" fillId="0" borderId="0" xfId="44" applyNumberFormat="1" applyFont="1" applyFill="1" applyAlignment="1">
      <alignment horizontal="right"/>
      <protection/>
    </xf>
    <xf numFmtId="0" fontId="7" fillId="0" borderId="11" xfId="44" applyNumberFormat="1" applyFont="1" applyFill="1" applyBorder="1" applyAlignment="1">
      <alignment horizontal="center"/>
      <protection/>
    </xf>
    <xf numFmtId="0" fontId="7" fillId="0" borderId="49" xfId="44" applyNumberFormat="1" applyFont="1" applyFill="1" applyBorder="1" applyAlignment="1">
      <alignment horizontal="center"/>
      <protection/>
    </xf>
    <xf numFmtId="0" fontId="7" fillId="0" borderId="0" xfId="44" applyNumberFormat="1" applyFont="1" applyFill="1" applyBorder="1" applyAlignment="1">
      <alignment/>
      <protection/>
    </xf>
    <xf numFmtId="0" fontId="7" fillId="0" borderId="30" xfId="0" applyFont="1" applyBorder="1" applyAlignment="1">
      <alignment/>
    </xf>
    <xf numFmtId="0" fontId="7" fillId="0" borderId="31" xfId="0" applyFont="1" applyBorder="1" applyAlignment="1">
      <alignment/>
    </xf>
    <xf numFmtId="0" fontId="7" fillId="0" borderId="0" xfId="44" applyNumberFormat="1" applyFont="1" applyFill="1" applyBorder="1" applyAlignment="1">
      <alignment horizontal="center"/>
      <protection/>
    </xf>
    <xf numFmtId="0" fontId="7" fillId="0" borderId="0" xfId="44" applyNumberFormat="1" applyFont="1" applyFill="1" applyBorder="1">
      <alignment/>
      <protection/>
    </xf>
    <xf numFmtId="0" fontId="7" fillId="0" borderId="0" xfId="44" applyNumberFormat="1" applyFont="1" applyFill="1" applyBorder="1" applyAlignment="1">
      <alignment horizontal="left"/>
      <protection/>
    </xf>
    <xf numFmtId="0" fontId="2" fillId="0" borderId="0" xfId="44" applyNumberFormat="1" applyFont="1" applyFill="1">
      <alignment/>
      <protection/>
    </xf>
    <xf numFmtId="0" fontId="4" fillId="0" borderId="0" xfId="0" applyFont="1" applyFill="1" applyBorder="1" applyAlignment="1">
      <alignment/>
    </xf>
    <xf numFmtId="0" fontId="5" fillId="0" borderId="0" xfId="44" applyNumberFormat="1" applyFont="1" applyFill="1">
      <alignment/>
      <protection/>
    </xf>
    <xf numFmtId="0" fontId="4" fillId="0" borderId="0" xfId="44" applyNumberFormat="1" applyFont="1" applyFill="1">
      <alignment/>
      <protection/>
    </xf>
    <xf numFmtId="0" fontId="0" fillId="0" borderId="0" xfId="0" applyFont="1" applyBorder="1" applyAlignment="1">
      <alignment/>
    </xf>
    <xf numFmtId="0" fontId="0" fillId="0" borderId="0" xfId="0" applyFont="1" applyAlignment="1">
      <alignment/>
    </xf>
    <xf numFmtId="0" fontId="7" fillId="0" borderId="0" xfId="44" applyNumberFormat="1" applyFont="1" applyBorder="1" applyAlignment="1">
      <alignment horizontal="left"/>
      <protection/>
    </xf>
    <xf numFmtId="0" fontId="15" fillId="0" borderId="47" xfId="0" applyFont="1" applyBorder="1" applyAlignment="1">
      <alignment horizontal="center"/>
    </xf>
    <xf numFmtId="0" fontId="13" fillId="0" borderId="43" xfId="0" applyFont="1" applyBorder="1" applyAlignment="1">
      <alignment horizontal="center"/>
    </xf>
    <xf numFmtId="0" fontId="15" fillId="0" borderId="43" xfId="0" applyFont="1" applyBorder="1" applyAlignment="1">
      <alignment horizontal="center"/>
    </xf>
    <xf numFmtId="0" fontId="7" fillId="0" borderId="30" xfId="0" applyFont="1" applyBorder="1" applyAlignment="1">
      <alignment vertical="center"/>
    </xf>
    <xf numFmtId="0" fontId="9" fillId="0" borderId="27" xfId="0" applyFont="1" applyFill="1" applyBorder="1" applyAlignment="1">
      <alignment horizontal="left" vertical="center"/>
    </xf>
    <xf numFmtId="0" fontId="9" fillId="0" borderId="18" xfId="0" applyFont="1" applyBorder="1" applyAlignment="1">
      <alignment horizontal="center"/>
    </xf>
    <xf numFmtId="0" fontId="9" fillId="34" borderId="36" xfId="0" applyFont="1" applyFill="1" applyBorder="1" applyAlignment="1">
      <alignment horizontal="left" vertical="center"/>
    </xf>
    <xf numFmtId="0" fontId="7" fillId="34" borderId="29" xfId="0" applyFont="1" applyFill="1" applyBorder="1" applyAlignment="1">
      <alignment horizontal="center" vertical="center"/>
    </xf>
    <xf numFmtId="0" fontId="7" fillId="35" borderId="21" xfId="44" applyNumberFormat="1" applyFont="1" applyFill="1" applyBorder="1" applyAlignment="1">
      <alignment horizontal="center"/>
      <protection/>
    </xf>
    <xf numFmtId="0" fontId="7" fillId="0" borderId="50" xfId="44" applyNumberFormat="1" applyFont="1" applyBorder="1">
      <alignment/>
      <protection/>
    </xf>
    <xf numFmtId="0" fontId="7" fillId="0" borderId="18" xfId="0" applyFont="1" applyBorder="1" applyAlignment="1">
      <alignment horizontal="left"/>
    </xf>
    <xf numFmtId="0" fontId="7" fillId="0" borderId="18" xfId="0" applyFont="1" applyBorder="1" applyAlignment="1">
      <alignment/>
    </xf>
    <xf numFmtId="0" fontId="7" fillId="0" borderId="51" xfId="0" applyFont="1" applyBorder="1" applyAlignment="1">
      <alignment/>
    </xf>
    <xf numFmtId="0" fontId="7" fillId="0" borderId="0" xfId="0" applyFont="1" applyFill="1" applyBorder="1" applyAlignment="1">
      <alignment/>
    </xf>
    <xf numFmtId="0" fontId="7" fillId="0" borderId="0" xfId="44" applyNumberFormat="1" applyFont="1" applyFill="1" applyBorder="1" applyAlignment="1">
      <alignment horizontal="right"/>
      <protection/>
    </xf>
    <xf numFmtId="0" fontId="9" fillId="0" borderId="0" xfId="0" applyFont="1" applyBorder="1" applyAlignment="1">
      <alignment horizontal="center"/>
    </xf>
    <xf numFmtId="0" fontId="7" fillId="33" borderId="10" xfId="44" applyNumberFormat="1" applyFont="1" applyFill="1" applyBorder="1" applyAlignment="1">
      <alignment horizontal="center" vertical="center" wrapText="1"/>
      <protection/>
    </xf>
    <xf numFmtId="0" fontId="7" fillId="0" borderId="52" xfId="44" applyNumberFormat="1" applyFont="1" applyBorder="1" applyAlignment="1">
      <alignment horizontal="center"/>
      <protection/>
    </xf>
    <xf numFmtId="0" fontId="7" fillId="0" borderId="15" xfId="0" applyFont="1" applyBorder="1" applyAlignment="1">
      <alignment/>
    </xf>
    <xf numFmtId="0" fontId="9" fillId="0" borderId="0" xfId="44" applyNumberFormat="1" applyFont="1" applyBorder="1" applyAlignment="1">
      <alignment horizontal="left"/>
      <protection/>
    </xf>
    <xf numFmtId="0" fontId="7" fillId="33" borderId="10" xfId="44" applyNumberFormat="1" applyFont="1" applyFill="1" applyBorder="1" applyAlignment="1">
      <alignment horizontal="center" vertical="center" wrapText="1"/>
      <protection/>
    </xf>
    <xf numFmtId="0" fontId="7" fillId="0" borderId="25" xfId="0" applyFont="1" applyBorder="1" applyAlignment="1">
      <alignment/>
    </xf>
    <xf numFmtId="0" fontId="7" fillId="0" borderId="25" xfId="0" applyFont="1" applyBorder="1" applyAlignment="1">
      <alignment horizontal="center"/>
    </xf>
    <xf numFmtId="0" fontId="7" fillId="0" borderId="53" xfId="44" applyNumberFormat="1" applyFont="1" applyBorder="1" applyAlignment="1">
      <alignment horizontal="center"/>
      <protection/>
    </xf>
    <xf numFmtId="0" fontId="7" fillId="0" borderId="54" xfId="44" applyNumberFormat="1" applyFont="1" applyBorder="1" applyAlignment="1">
      <alignment horizontal="center"/>
      <protection/>
    </xf>
    <xf numFmtId="0" fontId="7" fillId="0" borderId="55" xfId="44" applyNumberFormat="1" applyFont="1" applyBorder="1" applyAlignment="1">
      <alignment horizontal="center"/>
      <protection/>
    </xf>
    <xf numFmtId="0" fontId="7" fillId="0" borderId="56" xfId="44" applyNumberFormat="1" applyFont="1" applyBorder="1" applyAlignment="1">
      <alignment horizontal="center"/>
      <protection/>
    </xf>
    <xf numFmtId="0" fontId="7" fillId="0" borderId="45" xfId="0" applyFont="1" applyFill="1" applyBorder="1" applyAlignment="1">
      <alignment/>
    </xf>
    <xf numFmtId="0" fontId="7" fillId="0" borderId="32" xfId="0" applyFont="1" applyFill="1" applyBorder="1" applyAlignment="1">
      <alignment/>
    </xf>
    <xf numFmtId="0" fontId="7" fillId="0" borderId="52" xfId="44" applyNumberFormat="1" applyFont="1" applyFill="1" applyBorder="1" applyAlignment="1">
      <alignment horizontal="center"/>
      <protection/>
    </xf>
    <xf numFmtId="0" fontId="0" fillId="0" borderId="0" xfId="0" applyFont="1" applyFill="1" applyBorder="1" applyAlignment="1">
      <alignment/>
    </xf>
    <xf numFmtId="0" fontId="2" fillId="0" borderId="0" xfId="44" applyNumberFormat="1" applyFont="1" applyFill="1" applyBorder="1">
      <alignment/>
      <protection/>
    </xf>
    <xf numFmtId="0" fontId="6" fillId="0" borderId="0" xfId="44" applyNumberFormat="1" applyFont="1" applyFill="1" applyBorder="1" applyAlignment="1">
      <alignment horizontal="right"/>
      <protection/>
    </xf>
    <xf numFmtId="0" fontId="9" fillId="0" borderId="0" xfId="0" applyFont="1" applyBorder="1" applyAlignment="1">
      <alignment horizontal="left"/>
    </xf>
    <xf numFmtId="0" fontId="9" fillId="0" borderId="0" xfId="0" applyFont="1" applyBorder="1" applyAlignment="1">
      <alignment/>
    </xf>
    <xf numFmtId="0" fontId="9" fillId="0" borderId="0" xfId="0" applyFont="1" applyAlignment="1">
      <alignment/>
    </xf>
    <xf numFmtId="0" fontId="8" fillId="0" borderId="0" xfId="0" applyFont="1" applyBorder="1" applyAlignment="1">
      <alignment horizontal="left"/>
    </xf>
    <xf numFmtId="0" fontId="8" fillId="0" borderId="0" xfId="0" applyFont="1" applyBorder="1" applyAlignment="1">
      <alignment/>
    </xf>
    <xf numFmtId="0" fontId="8" fillId="0" borderId="0" xfId="0" applyFont="1" applyAlignment="1">
      <alignment/>
    </xf>
    <xf numFmtId="0" fontId="8" fillId="0" borderId="0" xfId="0" applyFont="1" applyBorder="1" applyAlignment="1">
      <alignment horizontal="center"/>
    </xf>
    <xf numFmtId="0" fontId="7" fillId="0" borderId="0" xfId="0" applyFont="1" applyAlignment="1">
      <alignment horizontal="center"/>
    </xf>
    <xf numFmtId="0" fontId="0" fillId="0" borderId="0" xfId="0" applyFont="1" applyBorder="1" applyAlignment="1">
      <alignment horizontal="center"/>
    </xf>
    <xf numFmtId="0" fontId="7" fillId="33" borderId="10" xfId="44" applyNumberFormat="1" applyFont="1" applyFill="1" applyBorder="1" applyAlignment="1">
      <alignment horizontal="center"/>
      <protection/>
    </xf>
    <xf numFmtId="0" fontId="7" fillId="33" borderId="10" xfId="44" applyNumberFormat="1" applyFont="1" applyFill="1" applyBorder="1" applyAlignment="1">
      <alignment horizontal="left" vertical="center" wrapText="1"/>
      <protection/>
    </xf>
    <xf numFmtId="0" fontId="9" fillId="34" borderId="29" xfId="0" applyFont="1" applyFill="1" applyBorder="1" applyAlignment="1">
      <alignment horizontal="center" vertical="center"/>
    </xf>
    <xf numFmtId="0" fontId="7" fillId="0" borderId="57" xfId="44" applyNumberFormat="1" applyFont="1" applyFill="1" applyBorder="1" applyAlignment="1" applyProtection="1">
      <alignment horizontal="center"/>
      <protection locked="0"/>
    </xf>
    <xf numFmtId="0" fontId="7" fillId="0" borderId="58" xfId="44" applyNumberFormat="1" applyFont="1" applyFill="1" applyBorder="1" applyAlignment="1" applyProtection="1">
      <alignment horizontal="center"/>
      <protection locked="0"/>
    </xf>
    <xf numFmtId="0" fontId="7" fillId="0" borderId="59" xfId="44" applyNumberFormat="1" applyFont="1" applyFill="1" applyBorder="1" applyAlignment="1" applyProtection="1">
      <alignment horizontal="center"/>
      <protection locked="0"/>
    </xf>
    <xf numFmtId="0" fontId="7" fillId="0" borderId="58" xfId="44" applyNumberFormat="1" applyFont="1" applyBorder="1" applyAlignment="1" applyProtection="1">
      <alignment horizontal="center"/>
      <protection locked="0"/>
    </xf>
    <xf numFmtId="0" fontId="7" fillId="0" borderId="60" xfId="44" applyNumberFormat="1" applyFont="1" applyBorder="1" applyProtection="1">
      <alignment/>
      <protection locked="0"/>
    </xf>
    <xf numFmtId="0" fontId="7" fillId="0" borderId="60" xfId="44" applyNumberFormat="1" applyFont="1" applyBorder="1" applyAlignment="1" applyProtection="1">
      <alignment horizontal="center"/>
      <protection locked="0"/>
    </xf>
    <xf numFmtId="0" fontId="7" fillId="0" borderId="61" xfId="44" applyNumberFormat="1" applyFont="1" applyBorder="1" applyAlignment="1" applyProtection="1">
      <alignment horizontal="center"/>
      <protection locked="0"/>
    </xf>
    <xf numFmtId="0" fontId="7" fillId="0" borderId="12" xfId="44" applyNumberFormat="1" applyFont="1" applyBorder="1" applyProtection="1">
      <alignment/>
      <protection locked="0"/>
    </xf>
    <xf numFmtId="0" fontId="7" fillId="0" borderId="12" xfId="44" applyNumberFormat="1" applyFont="1" applyBorder="1" applyAlignment="1" applyProtection="1">
      <alignment horizontal="center"/>
      <protection locked="0"/>
    </xf>
    <xf numFmtId="0" fontId="7" fillId="0" borderId="59" xfId="44" applyNumberFormat="1" applyFont="1" applyBorder="1" applyAlignment="1" applyProtection="1">
      <alignment horizontal="center"/>
      <protection locked="0"/>
    </xf>
    <xf numFmtId="0" fontId="7" fillId="0" borderId="13" xfId="44" applyNumberFormat="1" applyFont="1" applyBorder="1" applyProtection="1">
      <alignment/>
      <protection locked="0"/>
    </xf>
    <xf numFmtId="0" fontId="7" fillId="0" borderId="13" xfId="44" applyNumberFormat="1" applyFont="1" applyBorder="1" applyAlignment="1" applyProtection="1">
      <alignment horizontal="center"/>
      <protection locked="0"/>
    </xf>
    <xf numFmtId="0" fontId="7" fillId="0" borderId="62" xfId="44" applyNumberFormat="1" applyFont="1" applyBorder="1" applyAlignment="1" applyProtection="1">
      <alignment horizontal="center"/>
      <protection locked="0"/>
    </xf>
    <xf numFmtId="0" fontId="7" fillId="0" borderId="63" xfId="44" applyNumberFormat="1" applyFont="1" applyBorder="1" applyAlignment="1" applyProtection="1">
      <alignment horizontal="center"/>
      <protection locked="0"/>
    </xf>
    <xf numFmtId="0" fontId="7" fillId="0" borderId="12" xfId="44" applyNumberFormat="1" applyFont="1" applyFill="1" applyBorder="1" applyAlignment="1" applyProtection="1">
      <alignment horizontal="center"/>
      <protection locked="0"/>
    </xf>
    <xf numFmtId="0" fontId="7" fillId="0" borderId="13" xfId="44" applyNumberFormat="1" applyFont="1" applyFill="1" applyBorder="1" applyAlignment="1" applyProtection="1">
      <alignment horizontal="center"/>
      <protection locked="0"/>
    </xf>
    <xf numFmtId="0" fontId="7" fillId="0" borderId="61" xfId="44" applyNumberFormat="1" applyFont="1" applyBorder="1" applyProtection="1">
      <alignment/>
      <protection locked="0"/>
    </xf>
    <xf numFmtId="0" fontId="7" fillId="0" borderId="12" xfId="44" applyNumberFormat="1" applyFont="1" applyBorder="1" applyAlignment="1" applyProtection="1">
      <alignment horizontal="left"/>
      <protection locked="0"/>
    </xf>
    <xf numFmtId="0" fontId="7" fillId="0" borderId="62" xfId="44" applyNumberFormat="1" applyFont="1" applyBorder="1" applyProtection="1">
      <alignment/>
      <protection locked="0"/>
    </xf>
    <xf numFmtId="0" fontId="7" fillId="0" borderId="63" xfId="44" applyNumberFormat="1" applyFont="1" applyBorder="1" applyProtection="1">
      <alignment/>
      <protection locked="0"/>
    </xf>
    <xf numFmtId="0" fontId="7" fillId="33" borderId="23" xfId="44" applyNumberFormat="1" applyFont="1" applyFill="1" applyBorder="1">
      <alignment/>
      <protection/>
    </xf>
    <xf numFmtId="0" fontId="7" fillId="33" borderId="64" xfId="44" applyNumberFormat="1" applyFont="1" applyFill="1" applyBorder="1" applyAlignment="1">
      <alignment/>
      <protection/>
    </xf>
    <xf numFmtId="0" fontId="7" fillId="33" borderId="65" xfId="44" applyNumberFormat="1" applyFont="1" applyFill="1" applyBorder="1" applyAlignment="1">
      <alignment/>
      <protection/>
    </xf>
    <xf numFmtId="0" fontId="17" fillId="0" borderId="0" xfId="0" applyFont="1" applyBorder="1" applyAlignment="1">
      <alignment/>
    </xf>
    <xf numFmtId="0" fontId="7" fillId="0" borderId="66" xfId="44" applyNumberFormat="1" applyFont="1" applyBorder="1" applyProtection="1">
      <alignment/>
      <protection locked="0"/>
    </xf>
    <xf numFmtId="0" fontId="7" fillId="0" borderId="41" xfId="44" applyNumberFormat="1" applyFont="1" applyBorder="1" applyAlignment="1" applyProtection="1">
      <alignment horizontal="left"/>
      <protection locked="0"/>
    </xf>
    <xf numFmtId="0" fontId="7" fillId="0" borderId="41" xfId="44" applyNumberFormat="1" applyFont="1" applyBorder="1" applyProtection="1">
      <alignment/>
      <protection locked="0"/>
    </xf>
    <xf numFmtId="165" fontId="7" fillId="0" borderId="61" xfId="44" applyNumberFormat="1" applyFont="1" applyBorder="1" applyAlignment="1" applyProtection="1">
      <alignment horizontal="center"/>
      <protection locked="0"/>
    </xf>
    <xf numFmtId="165" fontId="7" fillId="0" borderId="62" xfId="44" applyNumberFormat="1" applyFont="1" applyBorder="1" applyAlignment="1" applyProtection="1">
      <alignment horizontal="center"/>
      <protection locked="0"/>
    </xf>
    <xf numFmtId="165" fontId="7" fillId="0" borderId="63" xfId="44" applyNumberFormat="1" applyFont="1" applyBorder="1" applyAlignment="1" applyProtection="1">
      <alignment horizontal="center"/>
      <protection locked="0"/>
    </xf>
    <xf numFmtId="0" fontId="7" fillId="0" borderId="67" xfId="44" applyNumberFormat="1" applyFont="1" applyBorder="1" applyProtection="1">
      <alignment/>
      <protection locked="0"/>
    </xf>
    <xf numFmtId="0" fontId="7" fillId="0" borderId="68" xfId="44" applyNumberFormat="1" applyFont="1" applyBorder="1" applyAlignment="1" applyProtection="1">
      <alignment horizontal="center"/>
      <protection locked="0"/>
    </xf>
    <xf numFmtId="0" fontId="7" fillId="0" borderId="54" xfId="44" applyNumberFormat="1" applyFont="1" applyFill="1" applyBorder="1" applyAlignment="1">
      <alignment horizontal="center"/>
      <protection/>
    </xf>
    <xf numFmtId="0" fontId="7" fillId="0" borderId="55" xfId="44" applyNumberFormat="1" applyFont="1" applyFill="1" applyBorder="1" applyAlignment="1">
      <alignment horizontal="center"/>
      <protection/>
    </xf>
    <xf numFmtId="0" fontId="9" fillId="0" borderId="20" xfId="0" applyFont="1" applyFill="1" applyBorder="1" applyAlignment="1">
      <alignment horizontal="center"/>
    </xf>
    <xf numFmtId="0" fontId="7" fillId="33" borderId="10" xfId="44" applyNumberFormat="1" applyFont="1" applyFill="1" applyBorder="1" applyAlignment="1">
      <alignment horizontal="center" vertical="center" wrapText="1"/>
      <protection/>
    </xf>
    <xf numFmtId="0" fontId="7" fillId="0" borderId="41" xfId="44" applyNumberFormat="1" applyFont="1" applyBorder="1" applyAlignment="1" applyProtection="1">
      <alignment/>
      <protection locked="0"/>
    </xf>
    <xf numFmtId="0" fontId="7" fillId="0" borderId="12" xfId="44" applyNumberFormat="1" applyFont="1" applyBorder="1" applyAlignment="1" applyProtection="1">
      <alignment/>
      <protection locked="0"/>
    </xf>
    <xf numFmtId="0" fontId="7" fillId="0" borderId="13" xfId="44" applyNumberFormat="1" applyFont="1" applyBorder="1" applyAlignment="1" applyProtection="1">
      <alignment/>
      <protection locked="0"/>
    </xf>
    <xf numFmtId="0" fontId="7" fillId="34" borderId="30" xfId="0" applyFont="1" applyFill="1" applyBorder="1" applyAlignment="1">
      <alignment horizontal="center"/>
    </xf>
    <xf numFmtId="0" fontId="7" fillId="34" borderId="27" xfId="0" applyFont="1" applyFill="1" applyBorder="1" applyAlignment="1">
      <alignment horizontal="left"/>
    </xf>
    <xf numFmtId="0" fontId="7" fillId="33" borderId="66" xfId="44" applyNumberFormat="1" applyFont="1" applyFill="1" applyBorder="1" applyAlignment="1" applyProtection="1">
      <alignment horizontal="center"/>
      <protection/>
    </xf>
    <xf numFmtId="1" fontId="7" fillId="33" borderId="56" xfId="44" applyNumberFormat="1" applyFont="1" applyFill="1" applyBorder="1" applyAlignment="1" applyProtection="1">
      <alignment horizontal="center"/>
      <protection/>
    </xf>
    <xf numFmtId="0" fontId="7" fillId="33" borderId="63" xfId="44" applyNumberFormat="1" applyFont="1" applyFill="1" applyBorder="1" applyAlignment="1" applyProtection="1">
      <alignment horizontal="center"/>
      <protection/>
    </xf>
    <xf numFmtId="1" fontId="7" fillId="33" borderId="19" xfId="44" applyNumberFormat="1" applyFont="1" applyFill="1" applyBorder="1" applyAlignment="1" applyProtection="1">
      <alignment horizontal="center"/>
      <protection/>
    </xf>
    <xf numFmtId="0" fontId="7" fillId="33" borderId="69" xfId="44" applyNumberFormat="1" applyFont="1" applyFill="1" applyBorder="1" applyAlignment="1" applyProtection="1">
      <alignment horizontal="center"/>
      <protection/>
    </xf>
    <xf numFmtId="1" fontId="7" fillId="33" borderId="70" xfId="44" applyNumberFormat="1" applyFont="1" applyFill="1" applyBorder="1" applyAlignment="1" applyProtection="1">
      <alignment horizontal="center"/>
      <protection/>
    </xf>
    <xf numFmtId="0" fontId="9" fillId="0" borderId="0" xfId="44" applyNumberFormat="1" applyFont="1" applyFill="1" applyAlignment="1">
      <alignment horizontal="center" vertical="center" wrapText="1"/>
      <protection/>
    </xf>
    <xf numFmtId="0" fontId="7" fillId="0" borderId="0" xfId="44" applyNumberFormat="1" applyFont="1" applyFill="1" applyAlignment="1">
      <alignment horizontal="center"/>
      <protection/>
    </xf>
    <xf numFmtId="0" fontId="9" fillId="0" borderId="0" xfId="44" applyNumberFormat="1" applyFont="1" applyFill="1" applyAlignment="1">
      <alignment horizontal="right"/>
      <protection/>
    </xf>
    <xf numFmtId="0" fontId="7" fillId="0" borderId="0" xfId="44" applyNumberFormat="1" applyFont="1" applyFill="1" applyAlignment="1" applyProtection="1">
      <alignment horizontal="center"/>
      <protection/>
    </xf>
    <xf numFmtId="0" fontId="7" fillId="0" borderId="0" xfId="44" applyNumberFormat="1" applyFont="1" applyFill="1" applyAlignment="1" applyProtection="1">
      <alignment horizontal="right"/>
      <protection/>
    </xf>
    <xf numFmtId="0" fontId="7" fillId="0" borderId="0" xfId="44" applyNumberFormat="1" applyFont="1" applyFill="1" applyBorder="1" applyAlignment="1" applyProtection="1">
      <alignment horizontal="center"/>
      <protection/>
    </xf>
    <xf numFmtId="1" fontId="7" fillId="0" borderId="0" xfId="44" applyNumberFormat="1" applyFont="1" applyFill="1" applyBorder="1" applyAlignment="1">
      <alignment horizontal="center"/>
      <protection/>
    </xf>
    <xf numFmtId="1" fontId="9" fillId="0" borderId="29" xfId="44" applyNumberFormat="1" applyFont="1" applyFill="1" applyBorder="1" applyAlignment="1">
      <alignment horizontal="center"/>
      <protection/>
    </xf>
    <xf numFmtId="0" fontId="7" fillId="0" borderId="0" xfId="0" applyFont="1" applyBorder="1" applyAlignment="1" applyProtection="1">
      <alignment/>
      <protection/>
    </xf>
    <xf numFmtId="0" fontId="7" fillId="0" borderId="0" xfId="44" applyNumberFormat="1" applyFont="1" applyFill="1" applyBorder="1" applyAlignment="1">
      <alignment horizontal="center" vertical="center"/>
      <protection/>
    </xf>
    <xf numFmtId="0" fontId="7" fillId="0" borderId="71" xfId="44" applyNumberFormat="1" applyFont="1" applyFill="1" applyBorder="1" applyAlignment="1" applyProtection="1">
      <alignment horizontal="center"/>
      <protection locked="0"/>
    </xf>
    <xf numFmtId="0" fontId="7" fillId="0" borderId="72" xfId="44" applyNumberFormat="1" applyFont="1" applyFill="1" applyBorder="1" applyAlignment="1" applyProtection="1">
      <alignment horizontal="center"/>
      <protection locked="0"/>
    </xf>
    <xf numFmtId="0" fontId="7" fillId="0" borderId="73" xfId="44" applyNumberFormat="1" applyFont="1" applyFill="1" applyBorder="1" applyAlignment="1" applyProtection="1">
      <alignment horizontal="center"/>
      <protection locked="0"/>
    </xf>
    <xf numFmtId="0" fontId="7" fillId="0" borderId="74" xfId="44" applyNumberFormat="1" applyFont="1" applyFill="1" applyBorder="1" applyAlignment="1" applyProtection="1">
      <alignment horizontal="center"/>
      <protection locked="0"/>
    </xf>
    <xf numFmtId="0" fontId="7" fillId="0" borderId="75" xfId="44" applyNumberFormat="1" applyFont="1" applyFill="1" applyBorder="1" applyAlignment="1">
      <alignment horizontal="center"/>
      <protection/>
    </xf>
    <xf numFmtId="0" fontId="7" fillId="0" borderId="76" xfId="44" applyNumberFormat="1" applyFont="1" applyFill="1" applyBorder="1" applyAlignment="1">
      <alignment horizontal="center"/>
      <protection/>
    </xf>
    <xf numFmtId="0" fontId="7" fillId="0" borderId="77" xfId="44" applyNumberFormat="1" applyFont="1" applyFill="1" applyBorder="1" applyAlignment="1">
      <alignment horizontal="center"/>
      <protection/>
    </xf>
    <xf numFmtId="0" fontId="0" fillId="0" borderId="0" xfId="0" applyBorder="1" applyAlignment="1">
      <alignment/>
    </xf>
    <xf numFmtId="0" fontId="7" fillId="0" borderId="12" xfId="44" applyNumberFormat="1" applyFont="1" applyBorder="1" applyAlignment="1" applyProtection="1">
      <alignment horizontal="center"/>
      <protection locked="0"/>
    </xf>
    <xf numFmtId="0" fontId="0" fillId="0" borderId="0" xfId="0" applyBorder="1" applyAlignment="1">
      <alignment/>
    </xf>
    <xf numFmtId="0" fontId="7" fillId="0" borderId="54" xfId="44" applyNumberFormat="1" applyFont="1" applyBorder="1" applyAlignment="1">
      <alignment horizontal="center"/>
      <protection/>
    </xf>
    <xf numFmtId="0" fontId="7" fillId="0" borderId="55" xfId="44" applyNumberFormat="1" applyFont="1" applyBorder="1" applyAlignment="1">
      <alignment horizontal="center"/>
      <protection/>
    </xf>
    <xf numFmtId="0" fontId="9" fillId="34" borderId="40" xfId="0" applyFont="1" applyFill="1" applyBorder="1" applyAlignment="1">
      <alignment horizontal="left" vertical="center"/>
    </xf>
    <xf numFmtId="0" fontId="9" fillId="34" borderId="29" xfId="0" applyFont="1" applyFill="1" applyBorder="1" applyAlignment="1">
      <alignment horizontal="left" vertical="center"/>
    </xf>
    <xf numFmtId="0" fontId="53" fillId="0" borderId="34" xfId="0" applyFont="1" applyBorder="1" applyAlignment="1">
      <alignment/>
    </xf>
    <xf numFmtId="0" fontId="7" fillId="0" borderId="45" xfId="0" applyFont="1" applyBorder="1" applyAlignment="1">
      <alignment/>
    </xf>
    <xf numFmtId="0" fontId="9" fillId="0" borderId="78" xfId="0" applyFont="1" applyBorder="1" applyAlignment="1">
      <alignment horizontal="center"/>
    </xf>
    <xf numFmtId="0" fontId="7" fillId="0" borderId="40" xfId="0" applyFont="1" applyBorder="1" applyAlignment="1">
      <alignment/>
    </xf>
    <xf numFmtId="0" fontId="7" fillId="0" borderId="15" xfId="0" applyFont="1" applyBorder="1" applyAlignment="1">
      <alignment horizontal="center"/>
    </xf>
    <xf numFmtId="0" fontId="7" fillId="0" borderId="79" xfId="44" applyNumberFormat="1" applyFont="1" applyBorder="1" applyAlignment="1" applyProtection="1">
      <alignment horizontal="center"/>
      <protection locked="0"/>
    </xf>
    <xf numFmtId="0" fontId="7" fillId="33" borderId="64" xfId="44" applyNumberFormat="1" applyFont="1" applyFill="1" applyBorder="1" applyAlignment="1">
      <alignment horizontal="left"/>
      <protection/>
    </xf>
    <xf numFmtId="0" fontId="7" fillId="33" borderId="65" xfId="44" applyNumberFormat="1" applyFont="1" applyFill="1" applyBorder="1" applyAlignment="1">
      <alignment horizontal="left"/>
      <protection/>
    </xf>
    <xf numFmtId="0" fontId="7" fillId="33" borderId="80" xfId="44" applyNumberFormat="1" applyFont="1" applyFill="1" applyBorder="1" applyAlignment="1">
      <alignment horizontal="left"/>
      <protection/>
    </xf>
    <xf numFmtId="0" fontId="7" fillId="0" borderId="81" xfId="44" applyNumberFormat="1" applyFont="1" applyBorder="1" applyAlignment="1" applyProtection="1">
      <alignment horizontal="left"/>
      <protection locked="0"/>
    </xf>
    <xf numFmtId="0" fontId="7" fillId="0" borderId="82" xfId="44" applyNumberFormat="1" applyFont="1" applyBorder="1" applyAlignment="1" applyProtection="1">
      <alignment horizontal="left"/>
      <protection locked="0"/>
    </xf>
    <xf numFmtId="0" fontId="7" fillId="0" borderId="83" xfId="44" applyNumberFormat="1" applyFont="1" applyBorder="1" applyAlignment="1" applyProtection="1">
      <alignment horizontal="left"/>
      <protection locked="0"/>
    </xf>
    <xf numFmtId="0" fontId="7" fillId="0" borderId="84" xfId="44" applyNumberFormat="1" applyFont="1" applyBorder="1" applyAlignment="1" applyProtection="1">
      <alignment horizontal="left"/>
      <protection locked="0"/>
    </xf>
    <xf numFmtId="0" fontId="7" fillId="0" borderId="85" xfId="44" applyNumberFormat="1" applyFont="1" applyBorder="1" applyAlignment="1" applyProtection="1">
      <alignment horizontal="left"/>
      <protection locked="0"/>
    </xf>
    <xf numFmtId="0" fontId="7" fillId="0" borderId="86" xfId="44" applyNumberFormat="1" applyFont="1" applyBorder="1" applyAlignment="1">
      <alignment horizontal="left"/>
      <protection/>
    </xf>
    <xf numFmtId="0" fontId="7" fillId="0" borderId="87" xfId="44" applyNumberFormat="1" applyFont="1" applyBorder="1" applyAlignment="1">
      <alignment horizontal="left"/>
      <protection/>
    </xf>
    <xf numFmtId="0" fontId="7" fillId="0" borderId="88" xfId="44" applyNumberFormat="1" applyFont="1" applyBorder="1" applyAlignment="1">
      <alignment horizontal="left"/>
      <protection/>
    </xf>
    <xf numFmtId="0" fontId="7" fillId="33" borderId="10" xfId="44" applyNumberFormat="1" applyFont="1" applyFill="1" applyBorder="1" applyAlignment="1">
      <alignment horizontal="left" vertical="center" wrapText="1"/>
      <protection/>
    </xf>
    <xf numFmtId="0" fontId="7" fillId="33" borderId="23" xfId="44" applyNumberFormat="1" applyFont="1" applyFill="1" applyBorder="1" applyAlignment="1">
      <alignment horizontal="left" vertical="center" wrapText="1"/>
      <protection/>
    </xf>
    <xf numFmtId="0" fontId="7" fillId="0" borderId="81" xfId="0" applyFont="1" applyBorder="1" applyAlignment="1" applyProtection="1">
      <alignment horizontal="center" wrapText="1"/>
      <protection locked="0"/>
    </xf>
    <xf numFmtId="0" fontId="7" fillId="0" borderId="83" xfId="0" applyFont="1" applyBorder="1" applyAlignment="1" applyProtection="1">
      <alignment horizontal="center" wrapText="1"/>
      <protection locked="0"/>
    </xf>
    <xf numFmtId="0" fontId="7" fillId="0" borderId="89" xfId="44" applyNumberFormat="1" applyFont="1" applyBorder="1" applyAlignment="1" applyProtection="1">
      <alignment horizontal="left"/>
      <protection locked="0"/>
    </xf>
    <xf numFmtId="0" fontId="7" fillId="0" borderId="90" xfId="44" applyNumberFormat="1" applyFont="1" applyBorder="1" applyAlignment="1" applyProtection="1">
      <alignment horizontal="left"/>
      <protection locked="0"/>
    </xf>
    <xf numFmtId="0" fontId="9" fillId="0" borderId="0" xfId="44" applyNumberFormat="1" applyFont="1" applyFill="1" applyAlignment="1">
      <alignment horizontal="center"/>
      <protection/>
    </xf>
    <xf numFmtId="0" fontId="7" fillId="33" borderId="39" xfId="44" applyNumberFormat="1" applyFont="1" applyFill="1" applyBorder="1" applyAlignment="1">
      <alignment horizontal="left" vertical="center" wrapText="1"/>
      <protection/>
    </xf>
    <xf numFmtId="0" fontId="7" fillId="33" borderId="65" xfId="44" applyNumberFormat="1" applyFont="1" applyFill="1" applyBorder="1" applyAlignment="1">
      <alignment horizontal="left" vertical="center" wrapText="1"/>
      <protection/>
    </xf>
    <xf numFmtId="0" fontId="7" fillId="33" borderId="80" xfId="44" applyNumberFormat="1" applyFont="1" applyFill="1" applyBorder="1" applyAlignment="1">
      <alignment horizontal="left" vertical="center" wrapText="1"/>
      <protection/>
    </xf>
    <xf numFmtId="0" fontId="7" fillId="33" borderId="64" xfId="44" applyNumberFormat="1" applyFont="1" applyFill="1" applyBorder="1" applyAlignment="1">
      <alignment horizontal="center" vertical="center" wrapText="1"/>
      <protection/>
    </xf>
    <xf numFmtId="0" fontId="7" fillId="33" borderId="80" xfId="44" applyNumberFormat="1" applyFont="1" applyFill="1" applyBorder="1" applyAlignment="1">
      <alignment horizontal="center" vertical="center" wrapText="1"/>
      <protection/>
    </xf>
    <xf numFmtId="0" fontId="7" fillId="0" borderId="81" xfId="44" applyNumberFormat="1" applyFont="1" applyBorder="1" applyAlignment="1" applyProtection="1">
      <alignment horizontal="center"/>
      <protection locked="0"/>
    </xf>
    <xf numFmtId="0" fontId="7" fillId="0" borderId="83" xfId="44" applyNumberFormat="1" applyFont="1" applyBorder="1" applyAlignment="1" applyProtection="1">
      <alignment horizontal="center"/>
      <protection locked="0"/>
    </xf>
    <xf numFmtId="0" fontId="7" fillId="0" borderId="84" xfId="44" applyNumberFormat="1" applyFont="1" applyBorder="1" applyAlignment="1" applyProtection="1">
      <alignment horizontal="center"/>
      <protection locked="0"/>
    </xf>
    <xf numFmtId="0" fontId="7" fillId="0" borderId="85" xfId="44" applyNumberFormat="1" applyFont="1" applyBorder="1" applyAlignment="1" applyProtection="1">
      <alignment horizontal="center"/>
      <protection locked="0"/>
    </xf>
    <xf numFmtId="0" fontId="7" fillId="0" borderId="89" xfId="44" applyNumberFormat="1" applyFont="1" applyBorder="1" applyAlignment="1" applyProtection="1">
      <alignment horizontal="center"/>
      <protection locked="0"/>
    </xf>
    <xf numFmtId="0" fontId="7" fillId="0" borderId="90" xfId="44" applyNumberFormat="1" applyFont="1" applyBorder="1" applyAlignment="1" applyProtection="1">
      <alignment horizontal="center"/>
      <protection locked="0"/>
    </xf>
    <xf numFmtId="0" fontId="7" fillId="0" borderId="56" xfId="44" applyNumberFormat="1" applyFont="1" applyBorder="1" applyAlignment="1">
      <alignment horizontal="center"/>
      <protection/>
    </xf>
    <xf numFmtId="0" fontId="7" fillId="0" borderId="54" xfId="44" applyNumberFormat="1" applyFont="1" applyBorder="1" applyAlignment="1">
      <alignment horizontal="center"/>
      <protection/>
    </xf>
    <xf numFmtId="0" fontId="9" fillId="0" borderId="0" xfId="44" applyNumberFormat="1" applyFont="1" applyBorder="1" applyAlignment="1">
      <alignment horizontal="left"/>
      <protection/>
    </xf>
    <xf numFmtId="0" fontId="9" fillId="0" borderId="91" xfId="44" applyNumberFormat="1" applyFont="1" applyFill="1" applyBorder="1" applyAlignment="1">
      <alignment horizontal="left"/>
      <protection/>
    </xf>
    <xf numFmtId="0" fontId="9" fillId="0" borderId="0" xfId="44" applyNumberFormat="1" applyFont="1" applyFill="1" applyAlignment="1">
      <alignment horizontal="center" vertical="center" wrapText="1"/>
      <protection/>
    </xf>
    <xf numFmtId="0" fontId="7" fillId="0" borderId="92" xfId="44" applyNumberFormat="1" applyFont="1" applyBorder="1" applyAlignment="1">
      <alignment horizontal="left"/>
      <protection/>
    </xf>
    <xf numFmtId="0" fontId="7" fillId="0" borderId="18" xfId="44" applyNumberFormat="1" applyFont="1" applyBorder="1" applyAlignment="1">
      <alignment horizontal="left"/>
      <protection/>
    </xf>
    <xf numFmtId="0" fontId="7" fillId="0" borderId="93" xfId="44" applyNumberFormat="1" applyFont="1" applyBorder="1" applyAlignment="1" applyProtection="1">
      <alignment horizontal="left"/>
      <protection locked="0"/>
    </xf>
    <xf numFmtId="0" fontId="9" fillId="0" borderId="91" xfId="0" applyFont="1" applyBorder="1" applyAlignment="1">
      <alignment horizontal="left"/>
    </xf>
    <xf numFmtId="0" fontId="7" fillId="0" borderId="84" xfId="44" applyNumberFormat="1" applyFont="1" applyBorder="1" applyAlignment="1" applyProtection="1">
      <alignment/>
      <protection locked="0"/>
    </xf>
    <xf numFmtId="0" fontId="7" fillId="0" borderId="53" xfId="44" applyNumberFormat="1" applyFont="1" applyBorder="1" applyAlignment="1" applyProtection="1">
      <alignment/>
      <protection locked="0"/>
    </xf>
    <xf numFmtId="0" fontId="7" fillId="0" borderId="85" xfId="44" applyNumberFormat="1" applyFont="1" applyBorder="1" applyAlignment="1" applyProtection="1">
      <alignment/>
      <protection locked="0"/>
    </xf>
    <xf numFmtId="0" fontId="7" fillId="0" borderId="91" xfId="0" applyFont="1" applyBorder="1" applyAlignment="1" applyProtection="1">
      <alignment horizontal="left"/>
      <protection locked="0"/>
    </xf>
    <xf numFmtId="0" fontId="7" fillId="0" borderId="94" xfId="0" applyFont="1" applyBorder="1" applyAlignment="1" applyProtection="1">
      <alignment horizontal="left"/>
      <protection locked="0"/>
    </xf>
    <xf numFmtId="0" fontId="9" fillId="0" borderId="91" xfId="44" applyNumberFormat="1" applyFont="1" applyFill="1" applyBorder="1" applyAlignment="1">
      <alignment horizontal="left" vertical="center" wrapText="1"/>
      <protection/>
    </xf>
    <xf numFmtId="0" fontId="7" fillId="0" borderId="95" xfId="0" applyFont="1" applyBorder="1" applyAlignment="1">
      <alignment horizontal="left"/>
    </xf>
    <xf numFmtId="0" fontId="7" fillId="0" borderId="91" xfId="0" applyFont="1" applyBorder="1" applyAlignment="1">
      <alignment horizontal="left"/>
    </xf>
    <xf numFmtId="0" fontId="7" fillId="0" borderId="55" xfId="44" applyNumberFormat="1" applyFont="1" applyBorder="1" applyAlignment="1">
      <alignment horizontal="center"/>
      <protection/>
    </xf>
    <xf numFmtId="0" fontId="7" fillId="0" borderId="54" xfId="44" applyNumberFormat="1" applyFont="1" applyBorder="1" applyAlignment="1">
      <alignment horizontal="center" vertical="center" wrapText="1"/>
      <protection/>
    </xf>
    <xf numFmtId="0" fontId="7" fillId="0" borderId="86" xfId="44" applyNumberFormat="1" applyFont="1" applyBorder="1" applyAlignment="1">
      <alignment horizontal="left" vertical="center" wrapText="1"/>
      <protection/>
    </xf>
    <xf numFmtId="0" fontId="7" fillId="0" borderId="87" xfId="44" applyNumberFormat="1" applyFont="1" applyBorder="1" applyAlignment="1">
      <alignment horizontal="left" vertical="center" wrapText="1"/>
      <protection/>
    </xf>
    <xf numFmtId="0" fontId="12" fillId="0" borderId="0" xfId="44" applyNumberFormat="1" applyFont="1" applyAlignment="1">
      <alignment horizontal="center"/>
      <protection/>
    </xf>
    <xf numFmtId="0" fontId="14" fillId="0" borderId="0" xfId="44" applyNumberFormat="1" applyFont="1" applyAlignment="1">
      <alignment horizontal="center"/>
      <protection/>
    </xf>
    <xf numFmtId="0" fontId="7" fillId="33" borderId="64" xfId="44" applyNumberFormat="1" applyFont="1" applyFill="1" applyBorder="1" applyAlignment="1">
      <alignment horizontal="left" vertical="center" wrapText="1"/>
      <protection/>
    </xf>
    <xf numFmtId="0" fontId="7" fillId="0" borderId="53" xfId="44" applyNumberFormat="1" applyFont="1" applyBorder="1" applyAlignment="1" applyProtection="1">
      <alignment horizontal="left"/>
      <protection locked="0"/>
    </xf>
    <xf numFmtId="0" fontId="7" fillId="0" borderId="53" xfId="44" applyNumberFormat="1" applyFont="1" applyBorder="1" applyAlignment="1" applyProtection="1">
      <alignment horizontal="center"/>
      <protection locked="0"/>
    </xf>
    <xf numFmtId="0" fontId="7" fillId="0" borderId="96" xfId="44" applyNumberFormat="1" applyFont="1" applyBorder="1" applyAlignment="1" applyProtection="1">
      <alignment horizontal="left"/>
      <protection locked="0"/>
    </xf>
    <xf numFmtId="0" fontId="9" fillId="0" borderId="91" xfId="44" applyNumberFormat="1" applyFont="1" applyBorder="1" applyAlignment="1">
      <alignment horizontal="left"/>
      <protection/>
    </xf>
    <xf numFmtId="0" fontId="7" fillId="0" borderId="0" xfId="44" applyNumberFormat="1" applyFont="1" applyFill="1" applyAlignment="1">
      <alignment horizontal="center"/>
      <protection/>
    </xf>
    <xf numFmtId="0" fontId="0" fillId="0" borderId="0" xfId="0" applyBorder="1" applyAlignment="1">
      <alignment/>
    </xf>
    <xf numFmtId="0" fontId="7" fillId="0" borderId="0" xfId="44" applyNumberFormat="1" applyFont="1" applyFill="1" applyBorder="1" applyAlignment="1">
      <alignment horizontal="center"/>
      <protection/>
    </xf>
    <xf numFmtId="0" fontId="9" fillId="0" borderId="71" xfId="44" applyNumberFormat="1" applyFont="1" applyFill="1" applyBorder="1" applyAlignment="1" applyProtection="1">
      <alignment horizontal="center"/>
      <protection locked="0"/>
    </xf>
    <xf numFmtId="0" fontId="7" fillId="0" borderId="71" xfId="44" applyNumberFormat="1" applyFont="1" applyFill="1" applyBorder="1" applyAlignment="1" applyProtection="1">
      <alignment horizontal="center"/>
      <protection locked="0"/>
    </xf>
    <xf numFmtId="0" fontId="7" fillId="0" borderId="97" xfId="44" applyNumberFormat="1" applyFont="1" applyFill="1" applyBorder="1" applyAlignment="1" applyProtection="1">
      <alignment horizontal="left"/>
      <protection locked="0"/>
    </xf>
    <xf numFmtId="0" fontId="7" fillId="0" borderId="98" xfId="44" applyNumberFormat="1" applyFont="1" applyFill="1" applyBorder="1" applyAlignment="1" applyProtection="1">
      <alignment horizontal="left"/>
      <protection locked="0"/>
    </xf>
    <xf numFmtId="0" fontId="7" fillId="0" borderId="99" xfId="44" applyNumberFormat="1" applyFont="1" applyFill="1" applyBorder="1" applyAlignment="1" applyProtection="1">
      <alignment horizontal="left"/>
      <protection locked="0"/>
    </xf>
    <xf numFmtId="0" fontId="7" fillId="0" borderId="100" xfId="44" applyNumberFormat="1" applyFont="1" applyFill="1" applyBorder="1" applyAlignment="1" applyProtection="1">
      <alignment horizontal="left"/>
      <protection locked="0"/>
    </xf>
    <xf numFmtId="0" fontId="7" fillId="0" borderId="101" xfId="44" applyNumberFormat="1" applyFont="1" applyFill="1" applyBorder="1" applyAlignment="1" applyProtection="1">
      <alignment horizontal="left"/>
      <protection locked="0"/>
    </xf>
    <xf numFmtId="0" fontId="7" fillId="0" borderId="102" xfId="44" applyNumberFormat="1" applyFont="1" applyFill="1" applyBorder="1" applyAlignment="1" applyProtection="1">
      <alignment horizontal="left"/>
      <protection locked="0"/>
    </xf>
    <xf numFmtId="0" fontId="7" fillId="0" borderId="103" xfId="44" applyNumberFormat="1" applyFont="1" applyFill="1" applyBorder="1" applyAlignment="1" applyProtection="1">
      <alignment horizontal="left"/>
      <protection locked="0"/>
    </xf>
    <xf numFmtId="0" fontId="7" fillId="0" borderId="104" xfId="44" applyNumberFormat="1" applyFont="1" applyFill="1" applyBorder="1" applyAlignment="1" applyProtection="1">
      <alignment horizontal="left"/>
      <protection locked="0"/>
    </xf>
    <xf numFmtId="0" fontId="7" fillId="0" borderId="105" xfId="44" applyNumberFormat="1" applyFont="1" applyFill="1" applyBorder="1" applyAlignment="1" applyProtection="1">
      <alignment horizontal="left"/>
      <protection locked="0"/>
    </xf>
    <xf numFmtId="0" fontId="9" fillId="0" borderId="106" xfId="44" applyNumberFormat="1" applyFont="1" applyFill="1" applyBorder="1" applyAlignment="1">
      <alignment horizontal="center" vertical="center" wrapText="1"/>
      <protection/>
    </xf>
    <xf numFmtId="0" fontId="7" fillId="0" borderId="0" xfId="44" applyNumberFormat="1" applyFont="1" applyFill="1" applyBorder="1" applyAlignment="1">
      <alignment horizontal="center" vertical="center" wrapText="1"/>
      <protection/>
    </xf>
    <xf numFmtId="0" fontId="7" fillId="0" borderId="106" xfId="44" applyNumberFormat="1" applyFont="1" applyFill="1" applyBorder="1" applyAlignment="1">
      <alignment horizontal="center" vertical="center" wrapText="1"/>
      <protection/>
    </xf>
    <xf numFmtId="0" fontId="7" fillId="0" borderId="84" xfId="0" applyFont="1" applyBorder="1" applyAlignment="1" applyProtection="1">
      <alignment horizontal="center" wrapText="1"/>
      <protection locked="0"/>
    </xf>
    <xf numFmtId="0" fontId="7" fillId="0" borderId="85" xfId="0" applyFont="1" applyBorder="1" applyAlignment="1" applyProtection="1">
      <alignment horizontal="center" wrapText="1"/>
      <protection locked="0"/>
    </xf>
    <xf numFmtId="0" fontId="7" fillId="33" borderId="10" xfId="44" applyNumberFormat="1" applyFont="1" applyFill="1" applyBorder="1" applyAlignment="1">
      <alignment horizontal="center" vertical="center" wrapText="1"/>
      <protection/>
    </xf>
    <xf numFmtId="0" fontId="7" fillId="36" borderId="64" xfId="44" applyNumberFormat="1" applyFont="1" applyFill="1" applyBorder="1" applyAlignment="1">
      <alignment horizontal="center" vertical="center" wrapText="1"/>
      <protection/>
    </xf>
    <xf numFmtId="0" fontId="7" fillId="36" borderId="80" xfId="44" applyNumberFormat="1" applyFont="1" applyFill="1" applyBorder="1" applyAlignment="1">
      <alignment horizontal="center" vertical="center" wrapText="1"/>
      <protection/>
    </xf>
    <xf numFmtId="0" fontId="7" fillId="0" borderId="107" xfId="44" applyNumberFormat="1" applyFont="1" applyFill="1" applyBorder="1" applyAlignment="1" applyProtection="1">
      <alignment horizontal="center"/>
      <protection locked="0"/>
    </xf>
    <xf numFmtId="0" fontId="7" fillId="0" borderId="108" xfId="44" applyNumberFormat="1" applyFont="1" applyFill="1" applyBorder="1" applyAlignment="1" applyProtection="1">
      <alignment horizontal="center"/>
      <protection locked="0"/>
    </xf>
    <xf numFmtId="0" fontId="7" fillId="36" borderId="81" xfId="44" applyNumberFormat="1" applyFont="1" applyFill="1" applyBorder="1" applyAlignment="1" applyProtection="1">
      <alignment horizontal="center"/>
      <protection/>
    </xf>
    <xf numFmtId="0" fontId="7" fillId="36" borderId="83" xfId="44" applyNumberFormat="1" applyFont="1" applyFill="1" applyBorder="1" applyAlignment="1" applyProtection="1">
      <alignment horizontal="center"/>
      <protection/>
    </xf>
    <xf numFmtId="0" fontId="7" fillId="36" borderId="109" xfId="44" applyNumberFormat="1" applyFont="1" applyFill="1" applyBorder="1" applyAlignment="1" applyProtection="1">
      <alignment horizontal="center"/>
      <protection/>
    </xf>
    <xf numFmtId="0" fontId="7" fillId="36" borderId="110" xfId="44" applyNumberFormat="1" applyFont="1" applyFill="1" applyBorder="1" applyAlignment="1" applyProtection="1">
      <alignment horizontal="center"/>
      <protection/>
    </xf>
    <xf numFmtId="0" fontId="7" fillId="0" borderId="111" xfId="44" applyNumberFormat="1" applyFont="1" applyFill="1" applyBorder="1" applyAlignment="1" applyProtection="1">
      <alignment horizontal="center"/>
      <protection locked="0"/>
    </xf>
    <xf numFmtId="0" fontId="0" fillId="0" borderId="68" xfId="0" applyFill="1" applyBorder="1" applyAlignment="1" applyProtection="1">
      <alignment/>
      <protection locked="0"/>
    </xf>
    <xf numFmtId="0" fontId="7" fillId="0" borderId="84" xfId="44" applyNumberFormat="1" applyFont="1" applyFill="1" applyBorder="1" applyAlignment="1" applyProtection="1">
      <alignment horizontal="center"/>
      <protection locked="0"/>
    </xf>
    <xf numFmtId="0" fontId="7" fillId="0" borderId="85" xfId="44" applyNumberFormat="1" applyFont="1" applyFill="1" applyBorder="1" applyAlignment="1" applyProtection="1">
      <alignment horizontal="center"/>
      <protection locked="0"/>
    </xf>
    <xf numFmtId="0" fontId="7" fillId="0" borderId="0" xfId="44" applyNumberFormat="1" applyFont="1" applyFill="1" applyBorder="1" applyAlignment="1" applyProtection="1">
      <alignment horizontal="center"/>
      <protection/>
    </xf>
    <xf numFmtId="0" fontId="7" fillId="0" borderId="89" xfId="44" applyNumberFormat="1" applyFont="1" applyFill="1" applyBorder="1" applyAlignment="1" applyProtection="1">
      <alignment horizontal="center"/>
      <protection locked="0"/>
    </xf>
    <xf numFmtId="0" fontId="7" fillId="0" borderId="90" xfId="44" applyNumberFormat="1" applyFont="1" applyFill="1" applyBorder="1" applyAlignment="1" applyProtection="1">
      <alignment horizontal="center"/>
      <protection locked="0"/>
    </xf>
    <xf numFmtId="0" fontId="9" fillId="0" borderId="0" xfId="44" applyNumberFormat="1" applyFont="1" applyFill="1" applyAlignment="1" applyProtection="1">
      <alignment horizontal="center" wrapText="1"/>
      <protection/>
    </xf>
    <xf numFmtId="0" fontId="9" fillId="0" borderId="0" xfId="44" applyNumberFormat="1" applyFont="1" applyFill="1" applyAlignment="1" applyProtection="1">
      <alignment horizontal="center"/>
      <protection/>
    </xf>
    <xf numFmtId="0" fontId="7" fillId="33" borderId="64" xfId="44" applyNumberFormat="1" applyFont="1" applyFill="1" applyBorder="1" applyAlignment="1">
      <alignment horizontal="center" vertical="center" wrapText="1"/>
      <protection/>
    </xf>
    <xf numFmtId="0" fontId="7" fillId="33" borderId="80" xfId="44" applyNumberFormat="1" applyFont="1" applyFill="1" applyBorder="1" applyAlignment="1">
      <alignment horizontal="center" vertical="center" wrapText="1"/>
      <protection/>
    </xf>
    <xf numFmtId="0" fontId="11" fillId="0" borderId="0" xfId="44" applyNumberFormat="1" applyFont="1" applyAlignment="1">
      <alignment horizontal="left"/>
      <protection/>
    </xf>
    <xf numFmtId="0" fontId="7" fillId="0" borderId="81" xfId="44" applyNumberFormat="1" applyFont="1" applyBorder="1" applyAlignment="1" applyProtection="1">
      <alignment/>
      <protection locked="0"/>
    </xf>
    <xf numFmtId="0" fontId="7" fillId="0" borderId="82" xfId="44" applyNumberFormat="1" applyFont="1" applyBorder="1" applyAlignment="1" applyProtection="1">
      <alignment/>
      <protection locked="0"/>
    </xf>
    <xf numFmtId="0" fontId="7" fillId="0" borderId="83" xfId="44" applyNumberFormat="1" applyFont="1" applyBorder="1" applyAlignment="1" applyProtection="1">
      <alignment/>
      <protection locked="0"/>
    </xf>
    <xf numFmtId="0" fontId="7" fillId="0" borderId="89" xfId="44" applyNumberFormat="1" applyFont="1" applyBorder="1" applyAlignment="1" applyProtection="1">
      <alignment/>
      <protection locked="0"/>
    </xf>
    <xf numFmtId="0" fontId="7" fillId="0" borderId="96" xfId="44" applyNumberFormat="1" applyFont="1" applyBorder="1" applyAlignment="1" applyProtection="1">
      <alignment/>
      <protection locked="0"/>
    </xf>
    <xf numFmtId="0" fontId="7" fillId="0" borderId="90" xfId="44" applyNumberFormat="1" applyFont="1" applyBorder="1" applyAlignment="1" applyProtection="1">
      <alignment/>
      <protection locked="0"/>
    </xf>
    <xf numFmtId="0" fontId="7" fillId="0" borderId="89" xfId="0" applyFont="1" applyBorder="1" applyAlignment="1" applyProtection="1">
      <alignment horizontal="center" wrapText="1"/>
      <protection locked="0"/>
    </xf>
    <xf numFmtId="0" fontId="7" fillId="0" borderId="90" xfId="0" applyFont="1" applyBorder="1" applyAlignment="1" applyProtection="1">
      <alignment horizontal="center" wrapText="1"/>
      <protection locked="0"/>
    </xf>
    <xf numFmtId="0" fontId="9" fillId="0" borderId="91" xfId="44" applyNumberFormat="1" applyFont="1" applyFill="1" applyBorder="1" applyAlignment="1">
      <alignment horizontal="left" wrapText="1"/>
      <protection/>
    </xf>
    <xf numFmtId="0" fontId="7" fillId="0" borderId="103" xfId="0" applyFont="1" applyBorder="1" applyAlignment="1" applyProtection="1">
      <alignment horizontal="left"/>
      <protection locked="0"/>
    </xf>
    <xf numFmtId="0" fontId="7" fillId="0" borderId="104" xfId="0" applyFont="1" applyBorder="1" applyAlignment="1" applyProtection="1">
      <alignment horizontal="left"/>
      <protection locked="0"/>
    </xf>
    <xf numFmtId="0" fontId="7" fillId="0" borderId="112" xfId="0" applyFont="1" applyBorder="1" applyAlignment="1" applyProtection="1">
      <alignment horizontal="left"/>
      <protection locked="0"/>
    </xf>
    <xf numFmtId="0" fontId="7" fillId="0" borderId="109" xfId="44" applyNumberFormat="1" applyFont="1" applyBorder="1" applyAlignment="1" applyProtection="1">
      <alignment horizontal="left"/>
      <protection locked="0"/>
    </xf>
    <xf numFmtId="0" fontId="7" fillId="0" borderId="113" xfId="44" applyNumberFormat="1" applyFont="1" applyBorder="1" applyAlignment="1" applyProtection="1">
      <alignment horizontal="left"/>
      <protection locked="0"/>
    </xf>
    <xf numFmtId="0" fontId="7" fillId="0" borderId="110" xfId="44" applyNumberFormat="1" applyFont="1" applyBorder="1" applyAlignment="1" applyProtection="1">
      <alignment horizontal="left"/>
      <protection locked="0"/>
    </xf>
    <xf numFmtId="0" fontId="7" fillId="0" borderId="64" xfId="44" applyNumberFormat="1" applyFont="1" applyBorder="1" applyAlignment="1" applyProtection="1">
      <alignment/>
      <protection locked="0"/>
    </xf>
    <xf numFmtId="0" fontId="7" fillId="0" borderId="65" xfId="44" applyNumberFormat="1" applyFont="1" applyBorder="1" applyAlignment="1" applyProtection="1">
      <alignment/>
      <protection locked="0"/>
    </xf>
    <xf numFmtId="0" fontId="7" fillId="0" borderId="80" xfId="44" applyNumberFormat="1" applyFont="1" applyBorder="1" applyAlignment="1" applyProtection="1">
      <alignment/>
      <protection locked="0"/>
    </xf>
    <xf numFmtId="0" fontId="9" fillId="0" borderId="0" xfId="44" applyNumberFormat="1" applyFont="1" applyFill="1" applyBorder="1" applyAlignment="1">
      <alignment horizontal="left" vertical="center" wrapText="1"/>
      <protection/>
    </xf>
    <xf numFmtId="0" fontId="7" fillId="0" borderId="100" xfId="0" applyFont="1" applyBorder="1" applyAlignment="1" applyProtection="1">
      <alignment horizontal="left"/>
      <protection locked="0"/>
    </xf>
    <xf numFmtId="0" fontId="7" fillId="0" borderId="101" xfId="0" applyFont="1" applyBorder="1" applyAlignment="1" applyProtection="1">
      <alignment horizontal="left"/>
      <protection locked="0"/>
    </xf>
    <xf numFmtId="0" fontId="7" fillId="0" borderId="114" xfId="0" applyFont="1" applyBorder="1" applyAlignment="1" applyProtection="1">
      <alignment horizontal="left"/>
      <protection locked="0"/>
    </xf>
    <xf numFmtId="0" fontId="9" fillId="0" borderId="0" xfId="44" applyNumberFormat="1" applyFont="1" applyFill="1" applyBorder="1" applyAlignment="1">
      <alignment horizontal="left"/>
      <protection/>
    </xf>
    <xf numFmtId="0" fontId="7" fillId="0" borderId="0" xfId="44" applyNumberFormat="1" applyFont="1" applyAlignment="1">
      <alignment horizontal="center"/>
      <protection/>
    </xf>
    <xf numFmtId="0" fontId="7" fillId="0" borderId="111" xfId="44" applyNumberFormat="1" applyFont="1" applyBorder="1" applyAlignment="1" applyProtection="1">
      <alignment horizontal="left"/>
      <protection locked="0"/>
    </xf>
    <xf numFmtId="0" fontId="7" fillId="0" borderId="68" xfId="44" applyNumberFormat="1" applyFont="1" applyBorder="1" applyAlignment="1" applyProtection="1">
      <alignment horizontal="left"/>
      <protection locked="0"/>
    </xf>
    <xf numFmtId="0" fontId="7" fillId="36" borderId="84" xfId="44" applyNumberFormat="1" applyFont="1" applyFill="1" applyBorder="1" applyAlignment="1" applyProtection="1">
      <alignment horizontal="center"/>
      <protection/>
    </xf>
    <xf numFmtId="0" fontId="7" fillId="36" borderId="85" xfId="44" applyNumberFormat="1" applyFont="1" applyFill="1" applyBorder="1" applyAlignment="1" applyProtection="1">
      <alignment horizontal="center"/>
      <protection/>
    </xf>
    <xf numFmtId="0" fontId="7" fillId="0" borderId="41" xfId="44" applyNumberFormat="1" applyFont="1" applyBorder="1" applyAlignment="1" applyProtection="1">
      <alignment horizontal="center"/>
      <protection locked="0"/>
    </xf>
    <xf numFmtId="0" fontId="7" fillId="0" borderId="12" xfId="44" applyNumberFormat="1" applyFont="1" applyBorder="1" applyAlignment="1" applyProtection="1">
      <alignment horizontal="center"/>
      <protection locked="0"/>
    </xf>
    <xf numFmtId="0" fontId="7" fillId="0" borderId="13" xfId="44" applyNumberFormat="1" applyFont="1" applyBorder="1" applyAlignment="1" applyProtection="1">
      <alignment horizontal="center"/>
      <protection locked="0"/>
    </xf>
    <xf numFmtId="0" fontId="7" fillId="0" borderId="0" xfId="44" applyNumberFormat="1" applyFont="1" applyFill="1" applyAlignment="1">
      <alignment horizontal="center" vertical="center" wrapText="1"/>
      <protection/>
    </xf>
    <xf numFmtId="0" fontId="7" fillId="33" borderId="64" xfId="44" applyNumberFormat="1" applyFont="1" applyFill="1" applyBorder="1" applyAlignment="1">
      <alignment horizontal="left" vertical="center" wrapText="1"/>
      <protection/>
    </xf>
    <xf numFmtId="0" fontId="7" fillId="33" borderId="80" xfId="44" applyNumberFormat="1" applyFont="1" applyFill="1" applyBorder="1" applyAlignment="1">
      <alignment horizontal="left" vertical="center" wrapText="1"/>
      <protection/>
    </xf>
    <xf numFmtId="0" fontId="7" fillId="0" borderId="81" xfId="44" applyNumberFormat="1" applyFont="1" applyBorder="1" applyAlignment="1" applyProtection="1">
      <alignment horizontal="left"/>
      <protection locked="0"/>
    </xf>
    <xf numFmtId="0" fontId="7" fillId="0" borderId="83" xfId="44" applyNumberFormat="1"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1543050</xdr:colOff>
      <xdr:row>2</xdr:row>
      <xdr:rowOff>57150</xdr:rowOff>
    </xdr:from>
    <xdr:to>
      <xdr:col>6</xdr:col>
      <xdr:colOff>476250</xdr:colOff>
      <xdr:row>5</xdr:row>
      <xdr:rowOff>57150</xdr:rowOff>
    </xdr:to>
    <xdr:pic>
      <xdr:nvPicPr>
        <xdr:cNvPr id="1" name="Picture 1" descr="MCC Crest New May 2016.jpg"/>
        <xdr:cNvPicPr preferRelativeResize="1">
          <a:picLocks noChangeAspect="1"/>
        </xdr:cNvPicPr>
      </xdr:nvPicPr>
      <xdr:blipFill>
        <a:blip r:embed="rId1"/>
        <a:stretch>
          <a:fillRect/>
        </a:stretch>
      </xdr:blipFill>
      <xdr:spPr>
        <a:xfrm>
          <a:off x="6829425" y="57150"/>
          <a:ext cx="1028700" cy="895350"/>
        </a:xfrm>
        <a:prstGeom prst="rect">
          <a:avLst/>
        </a:prstGeom>
        <a:noFill/>
        <a:ln w="9525" cmpd="sng">
          <a:noFill/>
        </a:ln>
      </xdr:spPr>
    </xdr:pic>
    <xdr:clientData/>
  </xdr:twoCellAnchor>
  <xdr:twoCellAnchor editAs="absolute">
    <xdr:from>
      <xdr:col>1</xdr:col>
      <xdr:colOff>523875</xdr:colOff>
      <xdr:row>2</xdr:row>
      <xdr:rowOff>66675</xdr:rowOff>
    </xdr:from>
    <xdr:to>
      <xdr:col>2</xdr:col>
      <xdr:colOff>485775</xdr:colOff>
      <xdr:row>5</xdr:row>
      <xdr:rowOff>66675</xdr:rowOff>
    </xdr:to>
    <xdr:pic>
      <xdr:nvPicPr>
        <xdr:cNvPr id="2" name="Picture 2" descr="MCC Crest New May 2016.jpg"/>
        <xdr:cNvPicPr preferRelativeResize="1">
          <a:picLocks noChangeAspect="1"/>
        </xdr:cNvPicPr>
      </xdr:nvPicPr>
      <xdr:blipFill>
        <a:blip r:embed="rId1"/>
        <a:stretch>
          <a:fillRect/>
        </a:stretch>
      </xdr:blipFill>
      <xdr:spPr>
        <a:xfrm>
          <a:off x="609600" y="66675"/>
          <a:ext cx="99060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86"/>
  <sheetViews>
    <sheetView tabSelected="1" view="pageBreakPreview" zoomScaleSheetLayoutView="100" zoomScalePageLayoutView="0" workbookViewId="0" topLeftCell="A3">
      <selection activeCell="D7" sqref="D7:E7"/>
    </sheetView>
  </sheetViews>
  <sheetFormatPr defaultColWidth="12.50390625" defaultRowHeight="12.75"/>
  <cols>
    <col min="1" max="1" width="1.12109375" style="83" customWidth="1"/>
    <col min="2" max="2" width="13.50390625" style="5" customWidth="1"/>
    <col min="3" max="3" width="20.50390625" style="5" customWidth="1"/>
    <col min="4" max="4" width="20.625" style="5" customWidth="1"/>
    <col min="5" max="5" width="13.625" style="5" customWidth="1"/>
    <col min="6" max="6" width="27.50390625" style="13" customWidth="1"/>
    <col min="7" max="7" width="15.125" style="21" customWidth="1"/>
    <col min="8" max="8" width="1.00390625" style="83" customWidth="1"/>
    <col min="9" max="9" width="12.50390625" style="1" customWidth="1"/>
    <col min="10" max="10" width="20.50390625" style="53" hidden="1" customWidth="1"/>
    <col min="11" max="11" width="74.50390625" style="1" hidden="1" customWidth="1"/>
    <col min="12" max="14" width="12.50390625" style="15" hidden="1" customWidth="1"/>
    <col min="15" max="15" width="13.50390625" style="1" hidden="1" customWidth="1"/>
    <col min="16" max="17" width="12.50390625" style="1" hidden="1" customWidth="1"/>
    <col min="18" max="19" width="12.50390625" style="1" customWidth="1"/>
    <col min="20" max="16384" width="12.50390625" style="1" customWidth="1"/>
  </cols>
  <sheetData>
    <row r="1" spans="2:7" ht="17.25" hidden="1">
      <c r="B1" s="125">
        <f>D11</f>
        <v>0</v>
      </c>
      <c r="C1" s="125">
        <f>D9</f>
        <v>0</v>
      </c>
      <c r="D1" s="125"/>
      <c r="E1" s="126"/>
      <c r="F1" s="127"/>
      <c r="G1" s="128">
        <f>D7</f>
        <v>0</v>
      </c>
    </row>
    <row r="2" spans="2:7" ht="15" hidden="1">
      <c r="B2" s="122"/>
      <c r="C2" s="122"/>
      <c r="D2" s="122"/>
      <c r="E2" s="123"/>
      <c r="F2" s="124"/>
      <c r="G2" s="104"/>
    </row>
    <row r="3" spans="1:8" ht="31.5" thickBot="1">
      <c r="A3" s="84"/>
      <c r="B3" s="261" t="s">
        <v>80</v>
      </c>
      <c r="C3" s="261"/>
      <c r="D3" s="261"/>
      <c r="E3" s="261"/>
      <c r="F3" s="261"/>
      <c r="G3" s="261"/>
      <c r="H3" s="120"/>
    </row>
    <row r="4" spans="1:11" ht="24" thickBot="1">
      <c r="A4" s="85"/>
      <c r="B4" s="262" t="s">
        <v>81</v>
      </c>
      <c r="C4" s="262"/>
      <c r="D4" s="262"/>
      <c r="E4" s="262"/>
      <c r="F4" s="262"/>
      <c r="G4" s="262"/>
      <c r="H4" s="120"/>
      <c r="K4" s="133" t="s">
        <v>267</v>
      </c>
    </row>
    <row r="5" spans="1:8" ht="15">
      <c r="A5" s="82"/>
      <c r="B5" s="6"/>
      <c r="C5" s="6"/>
      <c r="D5" s="6"/>
      <c r="E5" s="6"/>
      <c r="F5" s="6"/>
      <c r="G5" s="7"/>
      <c r="H5" s="120"/>
    </row>
    <row r="6" spans="1:8" ht="30" customHeight="1">
      <c r="A6" s="82"/>
      <c r="B6" s="33"/>
      <c r="C6" s="33"/>
      <c r="D6" s="33"/>
      <c r="E6" s="33"/>
      <c r="F6" s="33"/>
      <c r="G6" s="34"/>
      <c r="H6" s="120"/>
    </row>
    <row r="7" spans="1:8" ht="15" thickBot="1">
      <c r="A7" s="82"/>
      <c r="B7" s="268" t="s">
        <v>197</v>
      </c>
      <c r="C7" s="269"/>
      <c r="D7" s="272"/>
      <c r="E7" s="272"/>
      <c r="F7" s="73"/>
      <c r="G7" s="34"/>
      <c r="H7" s="120"/>
    </row>
    <row r="8" spans="1:8" ht="15">
      <c r="A8" s="82"/>
      <c r="B8" s="33"/>
      <c r="C8" s="33"/>
      <c r="D8" s="33"/>
      <c r="E8" s="33"/>
      <c r="F8" s="73"/>
      <c r="G8" s="34"/>
      <c r="H8" s="120"/>
    </row>
    <row r="9" spans="1:8" ht="15" thickBot="1">
      <c r="A9" s="82"/>
      <c r="B9" s="268" t="s">
        <v>198</v>
      </c>
      <c r="C9" s="270"/>
      <c r="D9" s="272"/>
      <c r="E9" s="272"/>
      <c r="F9" s="272"/>
      <c r="G9" s="34"/>
      <c r="H9" s="120"/>
    </row>
    <row r="10" spans="1:8" ht="15">
      <c r="A10" s="82"/>
      <c r="B10" s="33"/>
      <c r="C10" s="80"/>
      <c r="D10" s="79"/>
      <c r="E10" s="79"/>
      <c r="F10" s="79"/>
      <c r="G10" s="34"/>
      <c r="H10" s="120"/>
    </row>
    <row r="11" spans="1:8" ht="15" thickBot="1">
      <c r="A11" s="82"/>
      <c r="B11" s="268" t="s">
        <v>176</v>
      </c>
      <c r="C11" s="270"/>
      <c r="D11" s="191"/>
      <c r="E11" s="76"/>
      <c r="F11" s="33"/>
      <c r="G11" s="34"/>
      <c r="H11" s="120"/>
    </row>
    <row r="12" spans="1:8" ht="15" thickBot="1">
      <c r="A12" s="82"/>
      <c r="B12" s="33"/>
      <c r="C12" s="80"/>
      <c r="D12" s="76"/>
      <c r="E12" s="76"/>
      <c r="F12" s="33"/>
      <c r="G12" s="34"/>
      <c r="H12" s="120"/>
    </row>
    <row r="13" spans="1:8" ht="15">
      <c r="A13" s="82"/>
      <c r="B13" s="268" t="s">
        <v>193</v>
      </c>
      <c r="C13" s="270"/>
      <c r="D13" s="192"/>
      <c r="E13" s="195" t="s">
        <v>194</v>
      </c>
      <c r="F13" s="33"/>
      <c r="G13" s="34"/>
      <c r="H13" s="120"/>
    </row>
    <row r="14" spans="1:8" ht="15">
      <c r="A14" s="82"/>
      <c r="B14" s="33"/>
      <c r="C14" s="33"/>
      <c r="D14" s="193"/>
      <c r="E14" s="196" t="s">
        <v>195</v>
      </c>
      <c r="F14" s="34"/>
      <c r="G14" s="34"/>
      <c r="H14" s="120"/>
    </row>
    <row r="15" spans="1:8" ht="15" thickBot="1">
      <c r="A15" s="82"/>
      <c r="B15" s="33"/>
      <c r="C15" s="33"/>
      <c r="D15" s="194"/>
      <c r="E15" s="197" t="s">
        <v>196</v>
      </c>
      <c r="F15" s="34"/>
      <c r="G15" s="34"/>
      <c r="H15" s="120"/>
    </row>
    <row r="16" spans="1:11" ht="15" thickBot="1">
      <c r="A16" s="82"/>
      <c r="B16" s="33"/>
      <c r="C16" s="80"/>
      <c r="D16" s="76"/>
      <c r="E16" s="33"/>
      <c r="F16" s="34"/>
      <c r="G16" s="34"/>
      <c r="H16" s="120"/>
      <c r="K16" s="5"/>
    </row>
    <row r="17" spans="1:8" ht="15">
      <c r="A17" s="82"/>
      <c r="B17" s="268" t="s">
        <v>199</v>
      </c>
      <c r="C17" s="270"/>
      <c r="D17" s="273"/>
      <c r="E17" s="274"/>
      <c r="F17" s="275"/>
      <c r="G17" s="79"/>
      <c r="H17" s="120"/>
    </row>
    <row r="18" spans="1:8" ht="15">
      <c r="A18" s="82"/>
      <c r="B18" s="33"/>
      <c r="C18" s="33"/>
      <c r="D18" s="276"/>
      <c r="E18" s="277"/>
      <c r="F18" s="278"/>
      <c r="G18" s="79"/>
      <c r="H18" s="120"/>
    </row>
    <row r="19" spans="1:8" ht="15">
      <c r="A19" s="82"/>
      <c r="B19" s="33"/>
      <c r="C19" s="33"/>
      <c r="D19" s="276"/>
      <c r="E19" s="277"/>
      <c r="F19" s="278"/>
      <c r="G19" s="79"/>
      <c r="H19" s="120"/>
    </row>
    <row r="20" spans="1:8" ht="15" thickBot="1">
      <c r="A20" s="82"/>
      <c r="B20" s="33"/>
      <c r="C20" s="33"/>
      <c r="D20" s="279"/>
      <c r="E20" s="280"/>
      <c r="F20" s="281"/>
      <c r="G20" s="79"/>
      <c r="H20" s="120"/>
    </row>
    <row r="21" spans="1:8" ht="24" customHeight="1">
      <c r="A21" s="82"/>
      <c r="B21" s="33"/>
      <c r="C21" s="33"/>
      <c r="D21" s="81"/>
      <c r="E21" s="81"/>
      <c r="F21" s="81"/>
      <c r="G21" s="79"/>
      <c r="H21" s="120"/>
    </row>
    <row r="22" spans="1:8" ht="15.75" thickBot="1">
      <c r="A22" s="82"/>
      <c r="B22" s="268" t="s">
        <v>200</v>
      </c>
      <c r="C22" s="270"/>
      <c r="D22" s="271"/>
      <c r="E22" s="271"/>
      <c r="F22" s="33" t="s">
        <v>201</v>
      </c>
      <c r="G22" s="34" t="s">
        <v>82</v>
      </c>
      <c r="H22" s="120"/>
    </row>
    <row r="23" spans="1:8" ht="30" customHeight="1" thickBot="1">
      <c r="A23" s="82"/>
      <c r="B23" s="33"/>
      <c r="C23" s="33"/>
      <c r="D23" s="33"/>
      <c r="E23" s="33"/>
      <c r="F23" s="34"/>
      <c r="G23" s="34"/>
      <c r="H23" s="120"/>
    </row>
    <row r="24" spans="1:12" ht="49.5" customHeight="1" thickBot="1">
      <c r="A24" s="82"/>
      <c r="B24" s="244" t="s">
        <v>202</v>
      </c>
      <c r="C24" s="282"/>
      <c r="D24" s="31" t="s">
        <v>87</v>
      </c>
      <c r="E24" s="288" t="s">
        <v>192</v>
      </c>
      <c r="F24" s="289"/>
      <c r="G24" s="32" t="s">
        <v>92</v>
      </c>
      <c r="H24" s="120"/>
      <c r="J24" s="55" t="s">
        <v>40</v>
      </c>
      <c r="K24" s="47" t="s">
        <v>213</v>
      </c>
      <c r="L24" s="40" t="s">
        <v>92</v>
      </c>
    </row>
    <row r="25" spans="1:12" ht="15" customHeight="1" thickBot="1">
      <c r="A25" s="82"/>
      <c r="B25" s="283" t="s">
        <v>235</v>
      </c>
      <c r="C25" s="284"/>
      <c r="D25" s="134"/>
      <c r="E25" s="290"/>
      <c r="F25" s="291"/>
      <c r="G25" s="118"/>
      <c r="H25" s="120"/>
      <c r="J25" s="38"/>
      <c r="K25" s="174" t="s">
        <v>35</v>
      </c>
      <c r="L25" s="173">
        <v>0</v>
      </c>
    </row>
    <row r="26" spans="1:12" ht="15" customHeight="1">
      <c r="A26" s="82"/>
      <c r="B26" s="283" t="s">
        <v>228</v>
      </c>
      <c r="C26" s="284"/>
      <c r="D26" s="175"/>
      <c r="E26" s="292" t="s">
        <v>226</v>
      </c>
      <c r="F26" s="293"/>
      <c r="G26" s="176"/>
      <c r="H26" s="120"/>
      <c r="J26" s="38"/>
      <c r="K26" s="38" t="s">
        <v>187</v>
      </c>
      <c r="L26" s="41">
        <v>150</v>
      </c>
    </row>
    <row r="27" spans="1:12" ht="15" customHeight="1">
      <c r="A27" s="82"/>
      <c r="B27" s="283"/>
      <c r="C27" s="284"/>
      <c r="D27" s="177"/>
      <c r="E27" s="334" t="s">
        <v>227</v>
      </c>
      <c r="F27" s="335"/>
      <c r="G27" s="178"/>
      <c r="H27" s="120"/>
      <c r="J27" s="38"/>
      <c r="K27" s="38" t="s">
        <v>188</v>
      </c>
      <c r="L27" s="41">
        <v>400</v>
      </c>
    </row>
    <row r="28" spans="1:12" ht="15" customHeight="1" thickBot="1">
      <c r="A28" s="82"/>
      <c r="B28" s="283"/>
      <c r="C28" s="284"/>
      <c r="D28" s="179"/>
      <c r="E28" s="294" t="s">
        <v>229</v>
      </c>
      <c r="F28" s="295"/>
      <c r="G28" s="180"/>
      <c r="H28" s="120"/>
      <c r="J28" s="38"/>
      <c r="K28" s="71" t="s">
        <v>189</v>
      </c>
      <c r="L28" s="41">
        <v>1000</v>
      </c>
    </row>
    <row r="29" spans="1:12" ht="15" customHeight="1">
      <c r="A29" s="82"/>
      <c r="B29" s="339" t="s">
        <v>236</v>
      </c>
      <c r="C29" s="284"/>
      <c r="D29" s="135"/>
      <c r="E29" s="296"/>
      <c r="F29" s="297"/>
      <c r="G29" s="74"/>
      <c r="H29" s="120"/>
      <c r="J29" s="57"/>
      <c r="K29" s="71" t="s">
        <v>190</v>
      </c>
      <c r="L29" s="41">
        <v>1700</v>
      </c>
    </row>
    <row r="30" spans="1:12" ht="15">
      <c r="A30" s="82"/>
      <c r="B30" s="339"/>
      <c r="C30" s="284"/>
      <c r="D30" s="135"/>
      <c r="E30" s="298"/>
      <c r="F30" s="299"/>
      <c r="G30" s="74"/>
      <c r="H30" s="120"/>
      <c r="K30" s="71" t="s">
        <v>191</v>
      </c>
      <c r="L30" s="41">
        <v>2500</v>
      </c>
    </row>
    <row r="31" spans="1:12" ht="15">
      <c r="A31" s="82"/>
      <c r="B31" s="339"/>
      <c r="C31" s="284"/>
      <c r="D31" s="135"/>
      <c r="E31" s="298"/>
      <c r="F31" s="299"/>
      <c r="G31" s="74"/>
      <c r="H31" s="120"/>
      <c r="K31" s="71" t="s">
        <v>186</v>
      </c>
      <c r="L31" s="41">
        <v>5000</v>
      </c>
    </row>
    <row r="32" spans="1:12" ht="15" thickBot="1">
      <c r="A32" s="82"/>
      <c r="B32" s="339"/>
      <c r="C32" s="284"/>
      <c r="D32" s="135"/>
      <c r="E32" s="298"/>
      <c r="F32" s="299"/>
      <c r="G32" s="74"/>
      <c r="H32" s="120"/>
      <c r="K32" s="72"/>
      <c r="L32" s="42"/>
    </row>
    <row r="33" spans="1:12" ht="15" thickBot="1">
      <c r="A33" s="82"/>
      <c r="B33" s="339"/>
      <c r="C33" s="284"/>
      <c r="D33" s="136"/>
      <c r="E33" s="301"/>
      <c r="F33" s="302"/>
      <c r="G33" s="75"/>
      <c r="H33" s="120"/>
      <c r="K33" s="57"/>
      <c r="L33" s="64"/>
    </row>
    <row r="34" spans="1:8" ht="39" customHeight="1">
      <c r="A34" s="82"/>
      <c r="B34" s="33"/>
      <c r="C34" s="33"/>
      <c r="D34" s="33"/>
      <c r="E34" s="33"/>
      <c r="F34" s="33"/>
      <c r="G34" s="34"/>
      <c r="H34" s="120"/>
    </row>
    <row r="35" spans="1:8" ht="38.25" customHeight="1">
      <c r="A35" s="82"/>
      <c r="B35" s="244" t="s">
        <v>216</v>
      </c>
      <c r="C35" s="244"/>
      <c r="D35" s="244"/>
      <c r="E35" s="244"/>
      <c r="F35" s="244"/>
      <c r="G35" s="244"/>
      <c r="H35" s="120"/>
    </row>
    <row r="36" spans="1:8" ht="44.25" customHeight="1">
      <c r="A36" s="82"/>
      <c r="B36" s="244" t="s">
        <v>215</v>
      </c>
      <c r="C36" s="244"/>
      <c r="D36" s="244"/>
      <c r="E36" s="244"/>
      <c r="F36" s="244"/>
      <c r="G36" s="244"/>
      <c r="H36" s="120"/>
    </row>
    <row r="37" spans="1:8" ht="26.25" customHeight="1">
      <c r="A37" s="82"/>
      <c r="B37" s="244" t="s">
        <v>183</v>
      </c>
      <c r="C37" s="244"/>
      <c r="D37" s="244"/>
      <c r="E37" s="244"/>
      <c r="F37" s="244"/>
      <c r="G37" s="244"/>
      <c r="H37" s="120"/>
    </row>
    <row r="38" spans="1:8" ht="18" customHeight="1">
      <c r="A38" s="82"/>
      <c r="B38" s="244" t="s">
        <v>184</v>
      </c>
      <c r="C38" s="244"/>
      <c r="D38" s="244"/>
      <c r="E38" s="244"/>
      <c r="F38" s="244"/>
      <c r="G38" s="244"/>
      <c r="H38" s="120"/>
    </row>
    <row r="39" spans="1:8" ht="18" customHeight="1">
      <c r="A39" s="82"/>
      <c r="B39" s="181"/>
      <c r="C39" s="181"/>
      <c r="D39" s="181"/>
      <c r="E39" s="181"/>
      <c r="F39" s="181"/>
      <c r="G39" s="181"/>
      <c r="H39" s="120"/>
    </row>
    <row r="40" spans="1:8" ht="15">
      <c r="A40" s="82"/>
      <c r="B40" s="184"/>
      <c r="C40" s="184"/>
      <c r="D40" s="184"/>
      <c r="E40" s="184"/>
      <c r="F40" s="34"/>
      <c r="G40" s="34"/>
      <c r="H40" s="120"/>
    </row>
    <row r="41" spans="1:8" ht="15">
      <c r="A41" s="82"/>
      <c r="B41" s="184"/>
      <c r="C41" s="184"/>
      <c r="D41" s="184"/>
      <c r="E41" s="184"/>
      <c r="F41" s="73" t="s">
        <v>185</v>
      </c>
      <c r="G41" s="187">
        <f>$G26+$G27</f>
        <v>0</v>
      </c>
      <c r="H41" s="120"/>
    </row>
    <row r="42" spans="1:8" ht="15">
      <c r="A42" s="82"/>
      <c r="B42" s="189"/>
      <c r="C42" s="189"/>
      <c r="D42" s="189"/>
      <c r="E42" s="184"/>
      <c r="F42" s="73" t="s">
        <v>83</v>
      </c>
      <c r="G42" s="187">
        <f>$G152</f>
        <v>0</v>
      </c>
      <c r="H42" s="120"/>
    </row>
    <row r="43" spans="1:8" ht="15" thickBot="1">
      <c r="A43" s="82"/>
      <c r="B43" s="189"/>
      <c r="C43" s="189"/>
      <c r="D43" s="189"/>
      <c r="E43" s="184"/>
      <c r="F43" s="73" t="s">
        <v>84</v>
      </c>
      <c r="G43" s="187">
        <f>$G323</f>
        <v>0</v>
      </c>
      <c r="H43" s="120"/>
    </row>
    <row r="44" spans="1:8" ht="15.75" thickBot="1">
      <c r="A44" s="82"/>
      <c r="B44" s="189"/>
      <c r="C44" s="189"/>
      <c r="D44" s="189"/>
      <c r="E44" s="186"/>
      <c r="F44" s="183" t="s">
        <v>247</v>
      </c>
      <c r="G44" s="188">
        <f>$G41+$G42+$G43</f>
        <v>0</v>
      </c>
      <c r="H44" s="120"/>
    </row>
    <row r="45" spans="1:8" ht="15">
      <c r="A45" s="82"/>
      <c r="B45" s="189"/>
      <c r="C45" s="189"/>
      <c r="D45" s="189"/>
      <c r="E45" s="79"/>
      <c r="F45" s="183"/>
      <c r="G45" s="187"/>
      <c r="H45" s="120"/>
    </row>
    <row r="46" spans="1:8" ht="15">
      <c r="A46" s="82"/>
      <c r="B46" s="189"/>
      <c r="C46" s="189"/>
      <c r="D46" s="189"/>
      <c r="E46" s="79"/>
      <c r="F46" s="73" t="s">
        <v>248</v>
      </c>
      <c r="G46" s="187">
        <f>$G28</f>
        <v>0</v>
      </c>
      <c r="H46" s="120"/>
    </row>
    <row r="47" spans="1:8" ht="15" thickBot="1">
      <c r="A47" s="82"/>
      <c r="B47" s="190"/>
      <c r="C47" s="189"/>
      <c r="D47" s="189"/>
      <c r="E47" s="79"/>
      <c r="F47" s="73" t="s">
        <v>249</v>
      </c>
      <c r="G47" s="187">
        <f>$G522</f>
        <v>0</v>
      </c>
      <c r="H47" s="120"/>
    </row>
    <row r="48" spans="1:8" ht="15.75" thickBot="1">
      <c r="A48" s="82"/>
      <c r="B48" s="34"/>
      <c r="E48" s="79"/>
      <c r="F48" s="183" t="s">
        <v>85</v>
      </c>
      <c r="G48" s="188">
        <f>$G46+$G47</f>
        <v>0</v>
      </c>
      <c r="H48" s="120"/>
    </row>
    <row r="49" spans="1:8" ht="21.75" customHeight="1">
      <c r="A49" s="82"/>
      <c r="B49" s="184"/>
      <c r="C49" s="185"/>
      <c r="D49" s="300"/>
      <c r="E49" s="300"/>
      <c r="F49" s="300"/>
      <c r="G49" s="184"/>
      <c r="H49" s="120"/>
    </row>
    <row r="50" spans="1:8" ht="15" thickBot="1">
      <c r="A50" s="82"/>
      <c r="B50" s="182"/>
      <c r="C50" s="73" t="s">
        <v>86</v>
      </c>
      <c r="D50" s="272"/>
      <c r="E50" s="272"/>
      <c r="F50" s="272"/>
      <c r="G50" s="182"/>
      <c r="H50" s="120"/>
    </row>
    <row r="51" spans="1:8" ht="15">
      <c r="A51" s="82"/>
      <c r="B51" s="184"/>
      <c r="C51" s="185"/>
      <c r="D51" s="186"/>
      <c r="E51" s="186"/>
      <c r="F51" s="186"/>
      <c r="G51" s="184"/>
      <c r="H51" s="120"/>
    </row>
    <row r="52" spans="1:8" ht="33" customHeight="1">
      <c r="A52" s="82"/>
      <c r="B52" s="303" t="s">
        <v>217</v>
      </c>
      <c r="C52" s="303"/>
      <c r="D52" s="303"/>
      <c r="E52" s="303"/>
      <c r="F52" s="303"/>
      <c r="G52" s="303"/>
      <c r="H52" s="120"/>
    </row>
    <row r="53" spans="1:8" ht="16.5" customHeight="1">
      <c r="A53" s="82"/>
      <c r="B53" s="304" t="s">
        <v>181</v>
      </c>
      <c r="C53" s="304"/>
      <c r="D53" s="304"/>
      <c r="E53" s="304"/>
      <c r="F53" s="304"/>
      <c r="G53" s="304"/>
      <c r="H53" s="120"/>
    </row>
    <row r="54" spans="1:8" ht="15">
      <c r="A54" s="82"/>
      <c r="B54" s="184"/>
      <c r="C54" s="184"/>
      <c r="D54" s="184"/>
      <c r="E54" s="184"/>
      <c r="F54" s="184"/>
      <c r="G54" s="184"/>
      <c r="H54" s="120"/>
    </row>
    <row r="55" spans="1:8" ht="21">
      <c r="A55" s="82"/>
      <c r="B55" s="14" t="s">
        <v>26</v>
      </c>
      <c r="C55" s="6"/>
      <c r="D55" s="6"/>
      <c r="E55" s="6"/>
      <c r="F55" s="6"/>
      <c r="G55" s="7"/>
      <c r="H55" s="120"/>
    </row>
    <row r="56" spans="1:8" ht="15">
      <c r="A56" s="82"/>
      <c r="B56" s="8"/>
      <c r="C56" s="6"/>
      <c r="D56" s="6"/>
      <c r="E56" s="6"/>
      <c r="F56" s="6"/>
      <c r="G56" s="7"/>
      <c r="H56" s="120"/>
    </row>
    <row r="57" spans="1:8" ht="15.75" thickBot="1">
      <c r="A57" s="82"/>
      <c r="B57" s="242" t="s">
        <v>171</v>
      </c>
      <c r="C57" s="242"/>
      <c r="D57" s="242"/>
      <c r="E57" s="242"/>
      <c r="F57" s="242"/>
      <c r="G57" s="242"/>
      <c r="H57" s="120"/>
    </row>
    <row r="58" spans="1:11" ht="30" thickBot="1">
      <c r="A58" s="82"/>
      <c r="B58" s="31" t="s">
        <v>87</v>
      </c>
      <c r="C58" s="9" t="s">
        <v>122</v>
      </c>
      <c r="D58" s="9" t="s">
        <v>214</v>
      </c>
      <c r="E58" s="9" t="s">
        <v>155</v>
      </c>
      <c r="F58" s="9" t="s">
        <v>156</v>
      </c>
      <c r="G58" s="32" t="s">
        <v>88</v>
      </c>
      <c r="H58" s="120"/>
      <c r="J58" s="55" t="s">
        <v>40</v>
      </c>
      <c r="K58" s="204" t="s">
        <v>96</v>
      </c>
    </row>
    <row r="59" spans="1:11" ht="15">
      <c r="A59" s="82"/>
      <c r="B59" s="137"/>
      <c r="C59" s="138"/>
      <c r="D59" s="139"/>
      <c r="E59" s="139"/>
      <c r="F59" s="139"/>
      <c r="G59" s="10">
        <f aca="true" t="shared" si="0" ref="G59:G76">IF(D59&lt;0,"",($D59*$L$64)+($E59*$L$65)+($F59*$L$66))</f>
        <v>0</v>
      </c>
      <c r="H59" s="120"/>
      <c r="J59" s="54"/>
      <c r="K59" s="77" t="s">
        <v>89</v>
      </c>
    </row>
    <row r="60" spans="1:11" ht="15">
      <c r="A60" s="82"/>
      <c r="B60" s="140"/>
      <c r="C60" s="141"/>
      <c r="D60" s="142"/>
      <c r="E60" s="142"/>
      <c r="F60" s="142"/>
      <c r="G60" s="113">
        <f t="shared" si="0"/>
        <v>0</v>
      </c>
      <c r="H60" s="120"/>
      <c r="K60" s="92" t="s">
        <v>90</v>
      </c>
    </row>
    <row r="61" spans="1:11" ht="15" thickBot="1">
      <c r="A61" s="82"/>
      <c r="B61" s="140"/>
      <c r="C61" s="141"/>
      <c r="D61" s="142"/>
      <c r="E61" s="142"/>
      <c r="F61" s="142"/>
      <c r="G61" s="113">
        <f t="shared" si="0"/>
        <v>0</v>
      </c>
      <c r="H61" s="120"/>
      <c r="K61" s="78" t="s">
        <v>27</v>
      </c>
    </row>
    <row r="62" spans="1:13" ht="15.75" thickBot="1">
      <c r="A62" s="82"/>
      <c r="B62" s="140"/>
      <c r="C62" s="141"/>
      <c r="D62" s="142"/>
      <c r="E62" s="142"/>
      <c r="F62" s="142"/>
      <c r="G62" s="113">
        <f t="shared" si="0"/>
        <v>0</v>
      </c>
      <c r="H62" s="120"/>
      <c r="J62" s="54"/>
      <c r="M62" s="59"/>
    </row>
    <row r="63" spans="1:14" ht="15.75" thickBot="1">
      <c r="A63" s="82"/>
      <c r="B63" s="140"/>
      <c r="C63" s="141"/>
      <c r="D63" s="142"/>
      <c r="E63" s="142"/>
      <c r="F63" s="142"/>
      <c r="G63" s="113">
        <f t="shared" si="0"/>
        <v>0</v>
      </c>
      <c r="H63" s="120"/>
      <c r="J63" s="54" t="s">
        <v>48</v>
      </c>
      <c r="K63" s="51" t="s">
        <v>160</v>
      </c>
      <c r="L63" s="18" t="s">
        <v>92</v>
      </c>
      <c r="M63" s="21"/>
      <c r="N63" s="59"/>
    </row>
    <row r="64" spans="1:14" ht="15">
      <c r="A64" s="82"/>
      <c r="B64" s="140"/>
      <c r="C64" s="141"/>
      <c r="D64" s="142"/>
      <c r="E64" s="142"/>
      <c r="F64" s="142"/>
      <c r="G64" s="113">
        <f t="shared" si="0"/>
        <v>0</v>
      </c>
      <c r="H64" s="120"/>
      <c r="J64" s="54"/>
      <c r="K64" s="43" t="s">
        <v>157</v>
      </c>
      <c r="L64" s="19">
        <v>1</v>
      </c>
      <c r="M64" s="21"/>
      <c r="N64" s="21"/>
    </row>
    <row r="65" spans="1:14" ht="15">
      <c r="A65" s="82"/>
      <c r="B65" s="140"/>
      <c r="C65" s="141"/>
      <c r="D65" s="142"/>
      <c r="E65" s="142"/>
      <c r="F65" s="142"/>
      <c r="G65" s="113">
        <f t="shared" si="0"/>
        <v>0</v>
      </c>
      <c r="H65" s="120"/>
      <c r="J65" s="54"/>
      <c r="K65" s="43" t="s">
        <v>153</v>
      </c>
      <c r="L65" s="19">
        <v>5</v>
      </c>
      <c r="M65" s="21"/>
      <c r="N65" s="21"/>
    </row>
    <row r="66" spans="1:14" ht="15.75" thickBot="1">
      <c r="A66" s="82"/>
      <c r="B66" s="140"/>
      <c r="C66" s="141"/>
      <c r="D66" s="142"/>
      <c r="E66" s="142"/>
      <c r="F66" s="142"/>
      <c r="G66" s="113">
        <f t="shared" si="0"/>
        <v>0</v>
      </c>
      <c r="H66" s="120"/>
      <c r="J66" s="54"/>
      <c r="K66" s="45" t="s">
        <v>154</v>
      </c>
      <c r="L66" s="20">
        <v>5</v>
      </c>
      <c r="M66" s="21"/>
      <c r="N66" s="21"/>
    </row>
    <row r="67" spans="1:8" ht="15" thickBot="1">
      <c r="A67" s="82"/>
      <c r="B67" s="140"/>
      <c r="C67" s="141"/>
      <c r="D67" s="142"/>
      <c r="E67" s="142"/>
      <c r="F67" s="142"/>
      <c r="G67" s="113">
        <f t="shared" si="0"/>
        <v>0</v>
      </c>
      <c r="H67" s="120"/>
    </row>
    <row r="68" spans="1:15" ht="15.75" thickBot="1">
      <c r="A68" s="82"/>
      <c r="B68" s="140"/>
      <c r="C68" s="141"/>
      <c r="D68" s="142"/>
      <c r="E68" s="142"/>
      <c r="F68" s="142"/>
      <c r="G68" s="113">
        <f t="shared" si="0"/>
        <v>0</v>
      </c>
      <c r="H68" s="120"/>
      <c r="J68" s="54" t="s">
        <v>40</v>
      </c>
      <c r="K68" s="52" t="s">
        <v>206</v>
      </c>
      <c r="L68" s="17" t="s">
        <v>161</v>
      </c>
      <c r="M68" s="60" t="s">
        <v>69</v>
      </c>
      <c r="N68" s="60" t="s">
        <v>70</v>
      </c>
      <c r="O68" s="18" t="s">
        <v>96</v>
      </c>
    </row>
    <row r="69" spans="1:15" ht="15">
      <c r="A69" s="82"/>
      <c r="B69" s="140"/>
      <c r="C69" s="141"/>
      <c r="D69" s="142"/>
      <c r="E69" s="142"/>
      <c r="F69" s="142"/>
      <c r="G69" s="113">
        <f t="shared" si="0"/>
        <v>0</v>
      </c>
      <c r="H69" s="120"/>
      <c r="J69" s="54"/>
      <c r="K69" s="65" t="s">
        <v>52</v>
      </c>
      <c r="L69" s="66">
        <v>50</v>
      </c>
      <c r="M69" s="67">
        <v>25</v>
      </c>
      <c r="N69" s="67"/>
      <c r="O69" s="68" t="s">
        <v>90</v>
      </c>
    </row>
    <row r="70" spans="1:15" ht="15">
      <c r="A70" s="82"/>
      <c r="B70" s="140"/>
      <c r="C70" s="141"/>
      <c r="D70" s="142"/>
      <c r="E70" s="142"/>
      <c r="F70" s="142"/>
      <c r="G70" s="113">
        <f t="shared" si="0"/>
        <v>0</v>
      </c>
      <c r="H70" s="120"/>
      <c r="J70" s="54"/>
      <c r="K70" s="43" t="s">
        <v>29</v>
      </c>
      <c r="L70" s="44">
        <v>50</v>
      </c>
      <c r="M70" s="61">
        <v>25</v>
      </c>
      <c r="N70" s="61">
        <v>15</v>
      </c>
      <c r="O70" s="19" t="s">
        <v>27</v>
      </c>
    </row>
    <row r="71" spans="1:15" ht="15">
      <c r="A71" s="82"/>
      <c r="B71" s="140"/>
      <c r="C71" s="141"/>
      <c r="D71" s="142"/>
      <c r="E71" s="142"/>
      <c r="F71" s="142"/>
      <c r="G71" s="113">
        <f t="shared" si="0"/>
        <v>0</v>
      </c>
      <c r="H71" s="120"/>
      <c r="J71" s="54"/>
      <c r="K71" s="43" t="s">
        <v>51</v>
      </c>
      <c r="L71" s="44">
        <v>50</v>
      </c>
      <c r="M71" s="61"/>
      <c r="N71" s="61"/>
      <c r="O71" s="19" t="s">
        <v>90</v>
      </c>
    </row>
    <row r="72" spans="1:15" ht="15">
      <c r="A72" s="82"/>
      <c r="B72" s="140"/>
      <c r="C72" s="141"/>
      <c r="D72" s="142"/>
      <c r="E72" s="142"/>
      <c r="F72" s="142"/>
      <c r="G72" s="113">
        <f t="shared" si="0"/>
        <v>0</v>
      </c>
      <c r="H72" s="120"/>
      <c r="J72" s="54"/>
      <c r="K72" s="43" t="s">
        <v>67</v>
      </c>
      <c r="L72" s="44">
        <v>50</v>
      </c>
      <c r="M72" s="61">
        <v>25</v>
      </c>
      <c r="N72" s="61">
        <v>15</v>
      </c>
      <c r="O72" s="19" t="s">
        <v>63</v>
      </c>
    </row>
    <row r="73" spans="1:15" ht="15">
      <c r="A73" s="82"/>
      <c r="B73" s="140"/>
      <c r="C73" s="141"/>
      <c r="D73" s="142"/>
      <c r="E73" s="142"/>
      <c r="F73" s="142"/>
      <c r="G73" s="113">
        <f t="shared" si="0"/>
        <v>0</v>
      </c>
      <c r="H73" s="120"/>
      <c r="K73" s="43" t="s">
        <v>53</v>
      </c>
      <c r="L73" s="44">
        <v>50</v>
      </c>
      <c r="M73" s="61">
        <v>25</v>
      </c>
      <c r="N73" s="61"/>
      <c r="O73" s="19" t="s">
        <v>90</v>
      </c>
    </row>
    <row r="74" spans="1:15" ht="15">
      <c r="A74" s="82"/>
      <c r="B74" s="140"/>
      <c r="C74" s="141"/>
      <c r="D74" s="142"/>
      <c r="E74" s="142"/>
      <c r="F74" s="142"/>
      <c r="G74" s="113">
        <f t="shared" si="0"/>
        <v>0</v>
      </c>
      <c r="H74" s="120"/>
      <c r="K74" s="43" t="s">
        <v>61</v>
      </c>
      <c r="L74" s="44">
        <v>50</v>
      </c>
      <c r="M74" s="61">
        <v>25</v>
      </c>
      <c r="N74" s="61"/>
      <c r="O74" s="19" t="s">
        <v>89</v>
      </c>
    </row>
    <row r="75" spans="1:15" ht="15">
      <c r="A75" s="82"/>
      <c r="B75" s="140"/>
      <c r="C75" s="141"/>
      <c r="D75" s="142"/>
      <c r="E75" s="142"/>
      <c r="F75" s="142"/>
      <c r="G75" s="113">
        <f t="shared" si="0"/>
        <v>0</v>
      </c>
      <c r="H75" s="120"/>
      <c r="K75" s="43" t="s">
        <v>64</v>
      </c>
      <c r="L75" s="44">
        <v>50</v>
      </c>
      <c r="M75" s="61"/>
      <c r="N75" s="61"/>
      <c r="O75" s="19" t="s">
        <v>63</v>
      </c>
    </row>
    <row r="76" spans="1:15" ht="15" thickBot="1">
      <c r="A76" s="82"/>
      <c r="B76" s="143"/>
      <c r="C76" s="144"/>
      <c r="D76" s="145"/>
      <c r="E76" s="145"/>
      <c r="F76" s="145"/>
      <c r="G76" s="23">
        <f t="shared" si="0"/>
        <v>0</v>
      </c>
      <c r="H76" s="120"/>
      <c r="K76" s="43" t="s">
        <v>65</v>
      </c>
      <c r="L76" s="44">
        <v>100</v>
      </c>
      <c r="M76" s="61">
        <v>50</v>
      </c>
      <c r="N76" s="61">
        <v>25</v>
      </c>
      <c r="O76" s="19" t="s">
        <v>63</v>
      </c>
    </row>
    <row r="77" spans="1:15" ht="16.5" thickBot="1" thickTop="1">
      <c r="A77" s="82"/>
      <c r="G77" s="24">
        <f>SUM(G59:G76)</f>
        <v>0</v>
      </c>
      <c r="H77" s="120"/>
      <c r="K77" s="43" t="s">
        <v>50</v>
      </c>
      <c r="L77" s="44">
        <v>50</v>
      </c>
      <c r="M77" s="61">
        <v>25</v>
      </c>
      <c r="N77" s="61">
        <v>15</v>
      </c>
      <c r="O77" s="19" t="s">
        <v>90</v>
      </c>
    </row>
    <row r="78" spans="1:15" ht="15">
      <c r="A78" s="82"/>
      <c r="H78" s="120"/>
      <c r="K78" s="43" t="s">
        <v>60</v>
      </c>
      <c r="L78" s="44">
        <v>25</v>
      </c>
      <c r="M78" s="61"/>
      <c r="N78" s="61"/>
      <c r="O78" s="19" t="s">
        <v>89</v>
      </c>
    </row>
    <row r="79" spans="1:15" ht="15.75" thickBot="1">
      <c r="A79" s="82"/>
      <c r="B79" s="330" t="s">
        <v>172</v>
      </c>
      <c r="C79" s="330"/>
      <c r="D79" s="330"/>
      <c r="E79" s="330"/>
      <c r="F79" s="330"/>
      <c r="G79" s="330"/>
      <c r="H79" s="120"/>
      <c r="K79" s="43" t="s">
        <v>56</v>
      </c>
      <c r="L79" s="44">
        <v>100</v>
      </c>
      <c r="M79" s="61">
        <v>50</v>
      </c>
      <c r="N79" s="61">
        <v>25</v>
      </c>
      <c r="O79" s="19" t="s">
        <v>89</v>
      </c>
    </row>
    <row r="80" spans="1:15" ht="15" thickBot="1">
      <c r="A80" s="82"/>
      <c r="B80" s="154" t="s">
        <v>87</v>
      </c>
      <c r="C80" s="155" t="s">
        <v>91</v>
      </c>
      <c r="D80" s="156"/>
      <c r="E80" s="156"/>
      <c r="F80" s="131" t="s">
        <v>71</v>
      </c>
      <c r="G80" s="27" t="s">
        <v>92</v>
      </c>
      <c r="H80" s="120"/>
      <c r="K80" s="43" t="s">
        <v>34</v>
      </c>
      <c r="L80" s="44">
        <v>50</v>
      </c>
      <c r="M80" s="61">
        <v>25</v>
      </c>
      <c r="N80" s="61">
        <v>15</v>
      </c>
      <c r="O80" s="19" t="s">
        <v>27</v>
      </c>
    </row>
    <row r="81" spans="1:15" ht="15">
      <c r="A81" s="82"/>
      <c r="B81" s="137"/>
      <c r="C81" s="332"/>
      <c r="D81" s="247"/>
      <c r="E81" s="333"/>
      <c r="F81" s="139"/>
      <c r="G81" s="10">
        <f>IF($C81&lt;=0,"",VLOOKUP($C81,$K$68:$O$103,MATCH($F81,$L$68:$N$68,0)+1,FALSE))</f>
      </c>
      <c r="H81" s="120"/>
      <c r="K81" s="43" t="s">
        <v>49</v>
      </c>
      <c r="L81" s="44">
        <v>100</v>
      </c>
      <c r="M81" s="61">
        <v>50</v>
      </c>
      <c r="N81" s="61">
        <v>25</v>
      </c>
      <c r="O81" s="19" t="s">
        <v>90</v>
      </c>
    </row>
    <row r="82" spans="1:15" ht="15">
      <c r="A82" s="82"/>
      <c r="B82" s="140"/>
      <c r="C82" s="217"/>
      <c r="D82" s="264"/>
      <c r="E82" s="218"/>
      <c r="F82" s="142"/>
      <c r="G82" s="113">
        <f aca="true" t="shared" si="1" ref="G82:G93">IF($C82&lt;=0,"",VLOOKUP($C82,$K$68:$O$104,MATCH($F82,$L$68:$N$68,0)+1,FALSE))</f>
      </c>
      <c r="H82" s="120"/>
      <c r="K82" s="43" t="s">
        <v>28</v>
      </c>
      <c r="L82" s="44">
        <v>100</v>
      </c>
      <c r="M82" s="61">
        <v>50</v>
      </c>
      <c r="N82" s="61">
        <v>25</v>
      </c>
      <c r="O82" s="19" t="s">
        <v>27</v>
      </c>
    </row>
    <row r="83" spans="1:15" ht="15">
      <c r="A83" s="82"/>
      <c r="B83" s="140"/>
      <c r="C83" s="217"/>
      <c r="D83" s="264"/>
      <c r="E83" s="218"/>
      <c r="F83" s="142"/>
      <c r="G83" s="113">
        <f t="shared" si="1"/>
      </c>
      <c r="H83" s="120"/>
      <c r="K83" s="43" t="s">
        <v>55</v>
      </c>
      <c r="L83" s="44">
        <v>50</v>
      </c>
      <c r="M83" s="61"/>
      <c r="N83" s="61"/>
      <c r="O83" s="19" t="s">
        <v>90</v>
      </c>
    </row>
    <row r="84" spans="1:15" ht="15">
      <c r="A84" s="82"/>
      <c r="B84" s="140"/>
      <c r="C84" s="217"/>
      <c r="D84" s="264"/>
      <c r="E84" s="218"/>
      <c r="F84" s="142"/>
      <c r="G84" s="113">
        <f t="shared" si="1"/>
      </c>
      <c r="H84" s="120"/>
      <c r="I84" s="4"/>
      <c r="K84" s="43" t="s">
        <v>32</v>
      </c>
      <c r="L84" s="44">
        <v>50</v>
      </c>
      <c r="M84" s="61">
        <v>25</v>
      </c>
      <c r="N84" s="61"/>
      <c r="O84" s="19" t="s">
        <v>27</v>
      </c>
    </row>
    <row r="85" spans="1:15" ht="15">
      <c r="A85" s="82"/>
      <c r="B85" s="140"/>
      <c r="C85" s="217"/>
      <c r="D85" s="264"/>
      <c r="E85" s="218"/>
      <c r="F85" s="142"/>
      <c r="G85" s="113">
        <f t="shared" si="1"/>
      </c>
      <c r="H85" s="120"/>
      <c r="K85" s="43" t="s">
        <v>59</v>
      </c>
      <c r="L85" s="44">
        <v>50</v>
      </c>
      <c r="M85" s="61"/>
      <c r="N85" s="61"/>
      <c r="O85" s="19" t="s">
        <v>89</v>
      </c>
    </row>
    <row r="86" spans="1:15" ht="15">
      <c r="A86" s="82"/>
      <c r="B86" s="140"/>
      <c r="C86" s="217"/>
      <c r="D86" s="264"/>
      <c r="E86" s="218"/>
      <c r="F86" s="142"/>
      <c r="G86" s="113">
        <f t="shared" si="1"/>
      </c>
      <c r="H86" s="120"/>
      <c r="K86" s="43" t="s">
        <v>54</v>
      </c>
      <c r="L86" s="44">
        <v>25</v>
      </c>
      <c r="M86" s="61"/>
      <c r="N86" s="61"/>
      <c r="O86" s="19" t="s">
        <v>90</v>
      </c>
    </row>
    <row r="87" spans="1:15" ht="15">
      <c r="A87" s="82"/>
      <c r="B87" s="140"/>
      <c r="C87" s="217"/>
      <c r="D87" s="264"/>
      <c r="E87" s="218"/>
      <c r="F87" s="199"/>
      <c r="G87" s="113">
        <f t="shared" si="1"/>
      </c>
      <c r="H87" s="120"/>
      <c r="K87" s="43" t="s">
        <v>31</v>
      </c>
      <c r="L87" s="44">
        <v>50</v>
      </c>
      <c r="M87" s="61">
        <v>25</v>
      </c>
      <c r="N87" s="61"/>
      <c r="O87" s="19" t="s">
        <v>27</v>
      </c>
    </row>
    <row r="88" spans="1:15" ht="15">
      <c r="A88" s="82"/>
      <c r="B88" s="140"/>
      <c r="C88" s="217"/>
      <c r="D88" s="264"/>
      <c r="E88" s="218"/>
      <c r="F88" s="142"/>
      <c r="G88" s="113">
        <f t="shared" si="1"/>
      </c>
      <c r="H88" s="120"/>
      <c r="K88" s="43" t="s">
        <v>57</v>
      </c>
      <c r="L88" s="44">
        <v>50</v>
      </c>
      <c r="M88" s="61"/>
      <c r="N88" s="61"/>
      <c r="O88" s="19" t="s">
        <v>89</v>
      </c>
    </row>
    <row r="89" spans="1:15" ht="15">
      <c r="A89" s="82"/>
      <c r="B89" s="140"/>
      <c r="C89" s="217"/>
      <c r="D89" s="264"/>
      <c r="E89" s="218"/>
      <c r="F89" s="142"/>
      <c r="G89" s="113">
        <f t="shared" si="1"/>
      </c>
      <c r="H89" s="120"/>
      <c r="K89" s="43" t="s">
        <v>30</v>
      </c>
      <c r="L89" s="44">
        <v>50</v>
      </c>
      <c r="M89" s="61">
        <v>25</v>
      </c>
      <c r="N89" s="61"/>
      <c r="O89" s="19" t="s">
        <v>27</v>
      </c>
    </row>
    <row r="90" spans="1:15" ht="15">
      <c r="A90" s="82"/>
      <c r="B90" s="140"/>
      <c r="C90" s="217"/>
      <c r="D90" s="264"/>
      <c r="E90" s="218"/>
      <c r="F90" s="142"/>
      <c r="G90" s="113">
        <f t="shared" si="1"/>
      </c>
      <c r="H90" s="120"/>
      <c r="K90" s="43" t="s">
        <v>62</v>
      </c>
      <c r="L90" s="44">
        <v>50</v>
      </c>
      <c r="M90" s="61">
        <v>25</v>
      </c>
      <c r="N90" s="61"/>
      <c r="O90" s="19" t="s">
        <v>89</v>
      </c>
    </row>
    <row r="91" spans="1:15" ht="15">
      <c r="A91" s="82"/>
      <c r="B91" s="140"/>
      <c r="C91" s="217"/>
      <c r="D91" s="264"/>
      <c r="E91" s="218"/>
      <c r="F91" s="142"/>
      <c r="G91" s="113">
        <f t="shared" si="1"/>
      </c>
      <c r="H91" s="120"/>
      <c r="K91" s="43" t="s">
        <v>66</v>
      </c>
      <c r="L91" s="44">
        <v>50</v>
      </c>
      <c r="M91" s="61">
        <v>25</v>
      </c>
      <c r="N91" s="61"/>
      <c r="O91" s="19" t="s">
        <v>94</v>
      </c>
    </row>
    <row r="92" spans="1:15" ht="15">
      <c r="A92" s="82"/>
      <c r="B92" s="140"/>
      <c r="C92" s="217"/>
      <c r="D92" s="264"/>
      <c r="E92" s="218"/>
      <c r="F92" s="142"/>
      <c r="G92" s="113">
        <f t="shared" si="1"/>
      </c>
      <c r="H92" s="120"/>
      <c r="K92" s="43" t="s">
        <v>68</v>
      </c>
      <c r="L92" s="44">
        <v>50</v>
      </c>
      <c r="M92" s="61"/>
      <c r="N92" s="61"/>
      <c r="O92" s="19" t="s">
        <v>63</v>
      </c>
    </row>
    <row r="93" spans="1:15" ht="15">
      <c r="A93" s="82"/>
      <c r="B93" s="140"/>
      <c r="C93" s="217"/>
      <c r="D93" s="264"/>
      <c r="E93" s="218"/>
      <c r="F93" s="142"/>
      <c r="G93" s="113">
        <f t="shared" si="1"/>
      </c>
      <c r="H93" s="120"/>
      <c r="K93" s="43" t="s">
        <v>33</v>
      </c>
      <c r="L93" s="44">
        <v>25</v>
      </c>
      <c r="M93" s="61"/>
      <c r="N93" s="61"/>
      <c r="O93" s="19" t="s">
        <v>27</v>
      </c>
    </row>
    <row r="94" spans="1:15" ht="15" thickBot="1">
      <c r="A94" s="82"/>
      <c r="B94" s="140"/>
      <c r="C94" s="236"/>
      <c r="D94" s="265"/>
      <c r="E94" s="237"/>
      <c r="F94" s="142"/>
      <c r="G94" s="113"/>
      <c r="H94" s="120"/>
      <c r="K94" s="45" t="s">
        <v>58</v>
      </c>
      <c r="L94" s="46">
        <v>50</v>
      </c>
      <c r="M94" s="62">
        <v>25</v>
      </c>
      <c r="N94" s="62">
        <v>15</v>
      </c>
      <c r="O94" s="20" t="s">
        <v>89</v>
      </c>
    </row>
    <row r="95" spans="1:15" ht="15">
      <c r="A95" s="82"/>
      <c r="B95" s="140"/>
      <c r="C95" s="236"/>
      <c r="D95" s="265"/>
      <c r="E95" s="237"/>
      <c r="F95" s="142"/>
      <c r="G95" s="113"/>
      <c r="H95" s="120"/>
      <c r="K95" s="116" t="s">
        <v>208</v>
      </c>
      <c r="L95" s="66">
        <v>50</v>
      </c>
      <c r="M95" s="89"/>
      <c r="N95" s="89"/>
      <c r="O95" s="68" t="s">
        <v>90</v>
      </c>
    </row>
    <row r="96" spans="1:15" ht="15">
      <c r="A96" s="82"/>
      <c r="B96" s="140"/>
      <c r="C96" s="236"/>
      <c r="D96" s="265"/>
      <c r="E96" s="237"/>
      <c r="F96" s="142"/>
      <c r="G96" s="113"/>
      <c r="H96" s="120"/>
      <c r="K96" s="43" t="s">
        <v>203</v>
      </c>
      <c r="L96" s="44">
        <v>50</v>
      </c>
      <c r="M96" s="90"/>
      <c r="N96" s="90"/>
      <c r="O96" s="19" t="s">
        <v>27</v>
      </c>
    </row>
    <row r="97" spans="1:15" ht="15">
      <c r="A97" s="82"/>
      <c r="B97" s="140"/>
      <c r="C97" s="236"/>
      <c r="D97" s="265"/>
      <c r="E97" s="237"/>
      <c r="F97" s="142"/>
      <c r="G97" s="113"/>
      <c r="H97" s="120"/>
      <c r="K97" s="117" t="s">
        <v>211</v>
      </c>
      <c r="L97" s="44">
        <v>50</v>
      </c>
      <c r="M97" s="91"/>
      <c r="N97" s="91"/>
      <c r="O97" s="19" t="s">
        <v>89</v>
      </c>
    </row>
    <row r="98" spans="1:15" ht="15">
      <c r="A98" s="82"/>
      <c r="B98" s="140"/>
      <c r="C98" s="236"/>
      <c r="D98" s="265"/>
      <c r="E98" s="237"/>
      <c r="F98" s="142"/>
      <c r="G98" s="113"/>
      <c r="H98" s="120"/>
      <c r="K98" s="43" t="s">
        <v>204</v>
      </c>
      <c r="L98" s="44">
        <v>50</v>
      </c>
      <c r="M98" s="90"/>
      <c r="N98" s="90"/>
      <c r="O98" s="19" t="s">
        <v>27</v>
      </c>
    </row>
    <row r="99" spans="1:15" ht="15">
      <c r="A99" s="82"/>
      <c r="B99" s="140"/>
      <c r="C99" s="236"/>
      <c r="D99" s="265"/>
      <c r="E99" s="237"/>
      <c r="F99" s="142"/>
      <c r="G99" s="113"/>
      <c r="H99" s="120"/>
      <c r="K99" s="117" t="s">
        <v>210</v>
      </c>
      <c r="L99" s="44">
        <v>50</v>
      </c>
      <c r="M99" s="91"/>
      <c r="N99" s="91"/>
      <c r="O99" s="19" t="s">
        <v>90</v>
      </c>
    </row>
    <row r="100" spans="1:15" ht="15">
      <c r="A100" s="82"/>
      <c r="B100" s="140"/>
      <c r="C100" s="217"/>
      <c r="D100" s="264"/>
      <c r="E100" s="218"/>
      <c r="F100" s="142"/>
      <c r="G100" s="113">
        <f>IF($C100&lt;=0,"",VLOOKUP($C100,$K$68:$O$104,MATCH($F100,$L$68:$N$68,0)+1,FALSE))</f>
      </c>
      <c r="H100" s="120"/>
      <c r="K100" s="43" t="s">
        <v>205</v>
      </c>
      <c r="L100" s="44">
        <v>50</v>
      </c>
      <c r="M100" s="90"/>
      <c r="N100" s="90"/>
      <c r="O100" s="19" t="s">
        <v>27</v>
      </c>
    </row>
    <row r="101" spans="1:15" ht="15" thickBot="1">
      <c r="A101" s="82"/>
      <c r="B101" s="146"/>
      <c r="C101" s="226"/>
      <c r="D101" s="266"/>
      <c r="E101" s="227"/>
      <c r="F101" s="145"/>
      <c r="G101" s="114">
        <f>IF($C101&lt;=0,"",VLOOKUP($C101,$K$68:$O$104,MATCH($F101,$L$68:$N$68,0)+1,FALSE))</f>
      </c>
      <c r="H101" s="120"/>
      <c r="K101" s="117" t="s">
        <v>212</v>
      </c>
      <c r="L101" s="44">
        <v>50</v>
      </c>
      <c r="M101" s="91"/>
      <c r="N101" s="91"/>
      <c r="O101" s="19" t="s">
        <v>89</v>
      </c>
    </row>
    <row r="102" spans="1:15" ht="16.5" thickBot="1" thickTop="1">
      <c r="A102" s="82"/>
      <c r="B102" s="6"/>
      <c r="C102" s="6"/>
      <c r="D102" s="6"/>
      <c r="E102" s="6"/>
      <c r="F102" s="22"/>
      <c r="G102" s="24">
        <f>SUM(G81:G101)</f>
        <v>0</v>
      </c>
      <c r="H102" s="120"/>
      <c r="K102" s="117" t="s">
        <v>207</v>
      </c>
      <c r="L102" s="44">
        <v>50</v>
      </c>
      <c r="M102" s="91"/>
      <c r="N102" s="91"/>
      <c r="O102" s="19" t="s">
        <v>89</v>
      </c>
    </row>
    <row r="103" spans="1:15" ht="15" thickBot="1">
      <c r="A103" s="82"/>
      <c r="B103" s="331"/>
      <c r="C103" s="331"/>
      <c r="D103" s="331"/>
      <c r="E103" s="331"/>
      <c r="F103" s="331"/>
      <c r="G103" s="331"/>
      <c r="H103" s="120"/>
      <c r="K103" s="117" t="s">
        <v>209</v>
      </c>
      <c r="L103" s="44">
        <v>50</v>
      </c>
      <c r="M103" s="91"/>
      <c r="N103" s="91"/>
      <c r="O103" s="19" t="s">
        <v>90</v>
      </c>
    </row>
    <row r="104" spans="1:15" ht="15">
      <c r="A104" s="82"/>
      <c r="B104" s="242" t="s">
        <v>36</v>
      </c>
      <c r="C104" s="242"/>
      <c r="D104" s="242"/>
      <c r="E104" s="242"/>
      <c r="F104" s="242"/>
      <c r="G104" s="242"/>
      <c r="H104" s="120"/>
      <c r="K104" s="110"/>
      <c r="L104" s="111"/>
      <c r="M104" s="111"/>
      <c r="N104" s="111"/>
      <c r="O104" s="111"/>
    </row>
    <row r="105" spans="1:8" ht="15.75" thickBot="1">
      <c r="A105" s="82"/>
      <c r="B105" s="108" t="s">
        <v>94</v>
      </c>
      <c r="C105" s="108"/>
      <c r="D105" s="108"/>
      <c r="E105" s="108"/>
      <c r="F105" s="108"/>
      <c r="G105" s="108"/>
      <c r="H105" s="120"/>
    </row>
    <row r="106" spans="1:14" ht="45.75" customHeight="1" thickBot="1">
      <c r="A106" s="82"/>
      <c r="B106" s="31" t="s">
        <v>87</v>
      </c>
      <c r="C106" s="232" t="s">
        <v>224</v>
      </c>
      <c r="D106" s="233"/>
      <c r="E106" s="232" t="s">
        <v>223</v>
      </c>
      <c r="F106" s="233"/>
      <c r="G106" s="32" t="s">
        <v>92</v>
      </c>
      <c r="H106" s="120"/>
      <c r="J106" s="54" t="s">
        <v>48</v>
      </c>
      <c r="K106" s="203" t="s">
        <v>94</v>
      </c>
      <c r="L106" s="18" t="s">
        <v>92</v>
      </c>
      <c r="M106" s="21"/>
      <c r="N106" s="21"/>
    </row>
    <row r="107" spans="1:14" ht="15">
      <c r="A107" s="82"/>
      <c r="B107" s="137"/>
      <c r="C107" s="234"/>
      <c r="D107" s="235"/>
      <c r="E107" s="234"/>
      <c r="F107" s="235"/>
      <c r="G107" s="74">
        <f>($C107*$L$107)+($E107*$L$108)</f>
        <v>0</v>
      </c>
      <c r="H107" s="120"/>
      <c r="K107" s="43" t="s">
        <v>158</v>
      </c>
      <c r="L107" s="19">
        <v>1</v>
      </c>
      <c r="M107" s="1"/>
      <c r="N107" s="1"/>
    </row>
    <row r="108" spans="1:14" ht="15">
      <c r="A108" s="82"/>
      <c r="B108" s="140"/>
      <c r="C108" s="236"/>
      <c r="D108" s="237"/>
      <c r="E108" s="236"/>
      <c r="F108" s="237"/>
      <c r="G108" s="166">
        <f>($C108*$L$107)+($E108*$L$108)</f>
        <v>0</v>
      </c>
      <c r="H108" s="120"/>
      <c r="K108" s="43" t="s">
        <v>159</v>
      </c>
      <c r="L108" s="19">
        <v>10</v>
      </c>
      <c r="M108" s="1"/>
      <c r="N108" s="1"/>
    </row>
    <row r="109" spans="1:14" ht="15">
      <c r="A109" s="82"/>
      <c r="B109" s="140"/>
      <c r="C109" s="236"/>
      <c r="D109" s="237"/>
      <c r="E109" s="236"/>
      <c r="F109" s="237"/>
      <c r="G109" s="166">
        <f>($C109*$L$107)+($E109*$L$108)</f>
        <v>0</v>
      </c>
      <c r="H109" s="120"/>
      <c r="K109" s="43"/>
      <c r="L109" s="19"/>
      <c r="M109" s="1"/>
      <c r="N109" s="1"/>
    </row>
    <row r="110" spans="1:14" ht="15.75" thickBot="1">
      <c r="A110" s="82"/>
      <c r="B110" s="140"/>
      <c r="C110" s="236"/>
      <c r="D110" s="237"/>
      <c r="E110" s="236"/>
      <c r="F110" s="237"/>
      <c r="G110" s="166">
        <f>($C110*$L$107)+($E110*$L$108)</f>
        <v>0</v>
      </c>
      <c r="H110" s="120"/>
      <c r="I110" s="157"/>
      <c r="K110" s="45"/>
      <c r="L110" s="20"/>
      <c r="M110" s="1"/>
      <c r="N110" s="1"/>
    </row>
    <row r="111" spans="1:14" ht="15" thickBot="1">
      <c r="A111" s="82"/>
      <c r="B111" s="146"/>
      <c r="C111" s="238"/>
      <c r="D111" s="239"/>
      <c r="E111" s="238"/>
      <c r="F111" s="239"/>
      <c r="G111" s="167">
        <f>($C111*$L$107)+($E111*$L$108)</f>
        <v>0</v>
      </c>
      <c r="H111" s="120"/>
      <c r="L111" s="1"/>
      <c r="M111" s="59"/>
      <c r="N111" s="59"/>
    </row>
    <row r="112" spans="1:14" ht="16.5" thickBot="1" thickTop="1">
      <c r="A112" s="82"/>
      <c r="B112" s="25"/>
      <c r="C112" s="25"/>
      <c r="D112" s="26"/>
      <c r="E112" s="26"/>
      <c r="F112" s="79"/>
      <c r="G112" s="168">
        <f>SUM(G107:G111)</f>
        <v>0</v>
      </c>
      <c r="H112" s="120"/>
      <c r="L112" s="1"/>
      <c r="M112" s="21"/>
      <c r="N112" s="21"/>
    </row>
    <row r="113" spans="1:14" ht="15">
      <c r="A113" s="82"/>
      <c r="B113" s="6"/>
      <c r="C113" s="6"/>
      <c r="D113" s="7"/>
      <c r="E113" s="7"/>
      <c r="F113" s="34"/>
      <c r="G113" s="34"/>
      <c r="H113" s="120"/>
      <c r="L113" s="1"/>
      <c r="M113" s="21"/>
      <c r="N113" s="21"/>
    </row>
    <row r="114" spans="1:14" ht="15.75" thickBot="1">
      <c r="A114" s="82"/>
      <c r="B114" s="108" t="s">
        <v>95</v>
      </c>
      <c r="C114" s="6"/>
      <c r="D114" s="7"/>
      <c r="E114" s="7"/>
      <c r="F114" s="34"/>
      <c r="G114" s="34"/>
      <c r="H114" s="120"/>
      <c r="L114" s="1"/>
      <c r="M114" s="21"/>
      <c r="N114" s="21"/>
    </row>
    <row r="115" spans="1:14" ht="16.5" customHeight="1" thickBot="1">
      <c r="A115" s="82"/>
      <c r="B115" s="31" t="s">
        <v>87</v>
      </c>
      <c r="C115" s="287" t="s">
        <v>182</v>
      </c>
      <c r="D115" s="287"/>
      <c r="E115" s="287"/>
      <c r="F115" s="169" t="s">
        <v>225</v>
      </c>
      <c r="G115" s="32" t="s">
        <v>92</v>
      </c>
      <c r="H115" s="120"/>
      <c r="J115" s="54" t="s">
        <v>48</v>
      </c>
      <c r="K115" s="51" t="s">
        <v>95</v>
      </c>
      <c r="L115" s="18" t="s">
        <v>92</v>
      </c>
      <c r="M115" s="21"/>
      <c r="N115" s="21"/>
    </row>
    <row r="116" spans="1:12" ht="15">
      <c r="A116" s="82"/>
      <c r="B116" s="137"/>
      <c r="C116" s="336"/>
      <c r="D116" s="336"/>
      <c r="E116" s="336"/>
      <c r="F116" s="170"/>
      <c r="G116" s="74">
        <f>($F116*$L$116)</f>
        <v>0</v>
      </c>
      <c r="H116" s="120"/>
      <c r="K116" s="43" t="s">
        <v>152</v>
      </c>
      <c r="L116" s="19">
        <v>5</v>
      </c>
    </row>
    <row r="117" spans="1:12" ht="15">
      <c r="A117" s="82"/>
      <c r="B117" s="140"/>
      <c r="C117" s="337"/>
      <c r="D117" s="337"/>
      <c r="E117" s="337"/>
      <c r="F117" s="171"/>
      <c r="G117" s="74">
        <f>($F117*$L$116)</f>
        <v>0</v>
      </c>
      <c r="H117" s="120"/>
      <c r="K117" s="43"/>
      <c r="L117" s="19"/>
    </row>
    <row r="118" spans="1:12" ht="15" thickBot="1">
      <c r="A118" s="82"/>
      <c r="B118" s="140"/>
      <c r="C118" s="337"/>
      <c r="D118" s="337"/>
      <c r="E118" s="337"/>
      <c r="F118" s="171"/>
      <c r="G118" s="74">
        <f>($F118*$L$116)</f>
        <v>0</v>
      </c>
      <c r="H118" s="120"/>
      <c r="K118" s="45"/>
      <c r="L118" s="20"/>
    </row>
    <row r="119" spans="1:8" ht="15">
      <c r="A119" s="82"/>
      <c r="B119" s="140"/>
      <c r="C119" s="337"/>
      <c r="D119" s="337"/>
      <c r="E119" s="337"/>
      <c r="F119" s="171"/>
      <c r="G119" s="166">
        <f>($F119*$L$116)</f>
        <v>0</v>
      </c>
      <c r="H119" s="120"/>
    </row>
    <row r="120" spans="1:8" ht="15" thickBot="1">
      <c r="A120" s="82"/>
      <c r="B120" s="146"/>
      <c r="C120" s="338"/>
      <c r="D120" s="338"/>
      <c r="E120" s="338"/>
      <c r="F120" s="172"/>
      <c r="G120" s="167">
        <f>($F120*$L$116)</f>
        <v>0</v>
      </c>
      <c r="H120" s="120"/>
    </row>
    <row r="121" spans="1:8" ht="16.5" thickBot="1" thickTop="1">
      <c r="A121" s="82"/>
      <c r="B121" s="22"/>
      <c r="C121" s="22"/>
      <c r="D121" s="28"/>
      <c r="E121" s="28"/>
      <c r="F121" s="28"/>
      <c r="G121" s="24">
        <f>SUM(G116:G120)</f>
        <v>0</v>
      </c>
      <c r="H121" s="120"/>
    </row>
    <row r="122" spans="1:8" ht="15">
      <c r="A122" s="82"/>
      <c r="B122" s="25"/>
      <c r="C122" s="25"/>
      <c r="D122" s="26"/>
      <c r="E122" s="26"/>
      <c r="F122" s="26"/>
      <c r="G122" s="104"/>
      <c r="H122" s="120"/>
    </row>
    <row r="123" spans="1:8" ht="15.75" thickBot="1">
      <c r="A123" s="82"/>
      <c r="B123" s="242" t="s">
        <v>180</v>
      </c>
      <c r="C123" s="242"/>
      <c r="D123" s="242"/>
      <c r="E123" s="242"/>
      <c r="F123" s="242"/>
      <c r="G123" s="242"/>
      <c r="H123" s="120"/>
    </row>
    <row r="124" spans="1:12" ht="15.75" thickBot="1">
      <c r="A124" s="82"/>
      <c r="B124" s="69" t="s">
        <v>87</v>
      </c>
      <c r="C124" s="211" t="s">
        <v>178</v>
      </c>
      <c r="D124" s="212"/>
      <c r="E124" s="212"/>
      <c r="F124" s="213"/>
      <c r="G124" s="32" t="s">
        <v>92</v>
      </c>
      <c r="H124" s="120"/>
      <c r="J124" s="54" t="s">
        <v>48</v>
      </c>
      <c r="K124" s="51" t="s">
        <v>250</v>
      </c>
      <c r="L124" s="18" t="s">
        <v>92</v>
      </c>
    </row>
    <row r="125" spans="1:12" ht="15">
      <c r="A125" s="82"/>
      <c r="B125" s="140"/>
      <c r="C125" s="214"/>
      <c r="D125" s="215"/>
      <c r="E125" s="215"/>
      <c r="F125" s="216"/>
      <c r="G125" s="113">
        <f>IF(ISBLANK($C125),"",$L$125)</f>
      </c>
      <c r="H125" s="120"/>
      <c r="K125" s="43" t="s">
        <v>257</v>
      </c>
      <c r="L125" s="19">
        <v>15</v>
      </c>
    </row>
    <row r="126" spans="1:12" ht="15" thickBot="1">
      <c r="A126" s="82"/>
      <c r="B126" s="140"/>
      <c r="C126" s="217"/>
      <c r="D126" s="264"/>
      <c r="E126" s="264"/>
      <c r="F126" s="218"/>
      <c r="G126" s="113">
        <f aca="true" t="shared" si="2" ref="G126:G149">IF(ISBLANK($C126),"",$L$125)</f>
      </c>
      <c r="H126" s="120"/>
      <c r="K126" s="45"/>
      <c r="L126" s="20"/>
    </row>
    <row r="127" spans="1:8" ht="15">
      <c r="A127" s="82"/>
      <c r="B127" s="140"/>
      <c r="C127" s="217"/>
      <c r="D127" s="264"/>
      <c r="E127" s="264"/>
      <c r="F127" s="218"/>
      <c r="G127" s="113">
        <f t="shared" si="2"/>
      </c>
      <c r="H127" s="120"/>
    </row>
    <row r="128" spans="1:8" ht="15">
      <c r="A128" s="82"/>
      <c r="B128" s="140" t="s">
        <v>82</v>
      </c>
      <c r="C128" s="217"/>
      <c r="D128" s="264"/>
      <c r="E128" s="264"/>
      <c r="F128" s="218"/>
      <c r="G128" s="113">
        <f t="shared" si="2"/>
      </c>
      <c r="H128" s="120"/>
    </row>
    <row r="129" spans="1:8" ht="15">
      <c r="A129" s="82"/>
      <c r="B129" s="140"/>
      <c r="C129" s="217"/>
      <c r="D129" s="264"/>
      <c r="E129" s="264"/>
      <c r="F129" s="218"/>
      <c r="G129" s="113">
        <f t="shared" si="2"/>
      </c>
      <c r="H129" s="120"/>
    </row>
    <row r="130" spans="1:8" ht="15">
      <c r="A130" s="82"/>
      <c r="B130" s="140"/>
      <c r="C130" s="217"/>
      <c r="D130" s="264"/>
      <c r="E130" s="264"/>
      <c r="F130" s="218"/>
      <c r="G130" s="113">
        <f t="shared" si="2"/>
      </c>
      <c r="H130" s="120"/>
    </row>
    <row r="131" spans="1:8" ht="15">
      <c r="A131" s="82"/>
      <c r="B131" s="140"/>
      <c r="C131" s="217"/>
      <c r="D131" s="264"/>
      <c r="E131" s="264"/>
      <c r="F131" s="218"/>
      <c r="G131" s="113">
        <f t="shared" si="2"/>
      </c>
      <c r="H131" s="120"/>
    </row>
    <row r="132" spans="1:8" ht="15">
      <c r="A132" s="82"/>
      <c r="B132" s="140"/>
      <c r="C132" s="217"/>
      <c r="D132" s="264"/>
      <c r="E132" s="264"/>
      <c r="F132" s="218"/>
      <c r="G132" s="113">
        <f t="shared" si="2"/>
      </c>
      <c r="H132" s="120"/>
    </row>
    <row r="133" spans="1:8" ht="15">
      <c r="A133" s="82"/>
      <c r="B133" s="140"/>
      <c r="C133" s="217"/>
      <c r="D133" s="264"/>
      <c r="E133" s="264"/>
      <c r="F133" s="218"/>
      <c r="G133" s="113">
        <f t="shared" si="2"/>
      </c>
      <c r="H133" s="120"/>
    </row>
    <row r="134" spans="1:8" ht="15">
      <c r="A134" s="82"/>
      <c r="B134" s="140"/>
      <c r="C134" s="217"/>
      <c r="D134" s="264"/>
      <c r="E134" s="264"/>
      <c r="F134" s="218"/>
      <c r="G134" s="113">
        <f t="shared" si="2"/>
      </c>
      <c r="H134" s="120"/>
    </row>
    <row r="135" spans="1:8" ht="15">
      <c r="A135" s="82"/>
      <c r="B135" s="140"/>
      <c r="C135" s="217"/>
      <c r="D135" s="264"/>
      <c r="E135" s="264"/>
      <c r="F135" s="218"/>
      <c r="G135" s="113">
        <f t="shared" si="2"/>
      </c>
      <c r="H135" s="120"/>
    </row>
    <row r="136" spans="1:8" ht="15">
      <c r="A136" s="82"/>
      <c r="B136" s="140"/>
      <c r="C136" s="217"/>
      <c r="D136" s="264"/>
      <c r="E136" s="264"/>
      <c r="F136" s="218"/>
      <c r="G136" s="113">
        <f t="shared" si="2"/>
      </c>
      <c r="H136" s="120"/>
    </row>
    <row r="137" spans="1:8" ht="15">
      <c r="A137" s="82"/>
      <c r="B137" s="140"/>
      <c r="C137" s="217"/>
      <c r="D137" s="264"/>
      <c r="E137" s="264"/>
      <c r="F137" s="218"/>
      <c r="G137" s="113">
        <f t="shared" si="2"/>
      </c>
      <c r="H137" s="120"/>
    </row>
    <row r="138" spans="1:8" ht="15">
      <c r="A138" s="82"/>
      <c r="B138" s="140"/>
      <c r="C138" s="217"/>
      <c r="D138" s="264"/>
      <c r="E138" s="264"/>
      <c r="F138" s="218"/>
      <c r="G138" s="113">
        <f t="shared" si="2"/>
      </c>
      <c r="H138" s="120"/>
    </row>
    <row r="139" spans="1:8" ht="15">
      <c r="A139" s="82"/>
      <c r="B139" s="140"/>
      <c r="C139" s="217"/>
      <c r="D139" s="264"/>
      <c r="E139" s="264"/>
      <c r="F139" s="218"/>
      <c r="G139" s="113">
        <f t="shared" si="2"/>
      </c>
      <c r="H139" s="120"/>
    </row>
    <row r="140" spans="1:8" ht="15">
      <c r="A140" s="82"/>
      <c r="B140" s="140"/>
      <c r="C140" s="217"/>
      <c r="D140" s="264"/>
      <c r="E140" s="264"/>
      <c r="F140" s="218"/>
      <c r="G140" s="113">
        <f t="shared" si="2"/>
      </c>
      <c r="H140" s="120"/>
    </row>
    <row r="141" spans="1:8" ht="15">
      <c r="A141" s="82"/>
      <c r="B141" s="140"/>
      <c r="C141" s="217"/>
      <c r="D141" s="264"/>
      <c r="E141" s="264"/>
      <c r="F141" s="218"/>
      <c r="G141" s="113">
        <f t="shared" si="2"/>
      </c>
      <c r="H141" s="120"/>
    </row>
    <row r="142" spans="1:8" ht="15">
      <c r="A142" s="82"/>
      <c r="B142" s="140"/>
      <c r="C142" s="217"/>
      <c r="D142" s="264"/>
      <c r="E142" s="264"/>
      <c r="F142" s="218"/>
      <c r="G142" s="113">
        <f t="shared" si="2"/>
      </c>
      <c r="H142" s="120"/>
    </row>
    <row r="143" spans="1:8" ht="15">
      <c r="A143" s="82"/>
      <c r="B143" s="140"/>
      <c r="C143" s="217"/>
      <c r="D143" s="264"/>
      <c r="E143" s="264"/>
      <c r="F143" s="218"/>
      <c r="G143" s="113">
        <f t="shared" si="2"/>
      </c>
      <c r="H143" s="120"/>
    </row>
    <row r="144" spans="1:8" ht="15">
      <c r="A144" s="82"/>
      <c r="B144" s="140"/>
      <c r="C144" s="217"/>
      <c r="D144" s="264"/>
      <c r="E144" s="264"/>
      <c r="F144" s="218"/>
      <c r="G144" s="113">
        <f t="shared" si="2"/>
      </c>
      <c r="H144" s="120"/>
    </row>
    <row r="145" spans="1:8" ht="15">
      <c r="A145" s="82"/>
      <c r="B145" s="140"/>
      <c r="C145" s="217"/>
      <c r="D145" s="264"/>
      <c r="E145" s="264"/>
      <c r="F145" s="218"/>
      <c r="G145" s="113">
        <f t="shared" si="2"/>
      </c>
      <c r="H145" s="120"/>
    </row>
    <row r="146" spans="1:8" ht="15">
      <c r="A146" s="82"/>
      <c r="B146" s="140"/>
      <c r="C146" s="217"/>
      <c r="D146" s="264"/>
      <c r="E146" s="264"/>
      <c r="F146" s="218"/>
      <c r="G146" s="113">
        <f t="shared" si="2"/>
      </c>
      <c r="H146" s="120"/>
    </row>
    <row r="147" spans="1:8" ht="15">
      <c r="A147" s="82"/>
      <c r="B147" s="140"/>
      <c r="C147" s="217"/>
      <c r="D147" s="264"/>
      <c r="E147" s="264"/>
      <c r="F147" s="218"/>
      <c r="G147" s="113">
        <f t="shared" si="2"/>
      </c>
      <c r="H147" s="120"/>
    </row>
    <row r="148" spans="1:8" ht="15">
      <c r="A148" s="82"/>
      <c r="B148" s="140"/>
      <c r="C148" s="217"/>
      <c r="D148" s="264"/>
      <c r="E148" s="264"/>
      <c r="F148" s="218"/>
      <c r="G148" s="113">
        <f t="shared" si="2"/>
      </c>
      <c r="H148" s="120"/>
    </row>
    <row r="149" spans="1:8" ht="15" thickBot="1">
      <c r="A149" s="82"/>
      <c r="B149" s="146"/>
      <c r="C149" s="226"/>
      <c r="D149" s="266"/>
      <c r="E149" s="266"/>
      <c r="F149" s="227"/>
      <c r="G149" s="114">
        <f t="shared" si="2"/>
      </c>
      <c r="H149" s="120"/>
    </row>
    <row r="150" spans="1:8" ht="16.5" thickBot="1" thickTop="1">
      <c r="A150" s="82"/>
      <c r="B150" s="25"/>
      <c r="C150" s="25"/>
      <c r="D150" s="25"/>
      <c r="E150" s="25"/>
      <c r="F150" s="25"/>
      <c r="G150" s="24">
        <f>SUM(G125:G149)</f>
        <v>0</v>
      </c>
      <c r="H150" s="120"/>
    </row>
    <row r="151" spans="1:8" ht="15" thickBot="1">
      <c r="A151" s="82"/>
      <c r="B151" s="6"/>
      <c r="C151" s="6"/>
      <c r="D151" s="6"/>
      <c r="E151" s="6"/>
      <c r="F151" s="6"/>
      <c r="G151" s="7"/>
      <c r="H151" s="120"/>
    </row>
    <row r="152" spans="1:8" ht="18" thickBot="1">
      <c r="A152" s="82"/>
      <c r="B152" s="6"/>
      <c r="C152" s="6"/>
      <c r="D152" s="6"/>
      <c r="E152" s="6"/>
      <c r="F152" s="29" t="s">
        <v>83</v>
      </c>
      <c r="G152" s="30">
        <f>G77+G102+G112+G121+G150</f>
        <v>0</v>
      </c>
      <c r="H152" s="120"/>
    </row>
    <row r="153" spans="1:8" ht="15">
      <c r="A153" s="82"/>
      <c r="B153" s="6"/>
      <c r="C153" s="6"/>
      <c r="D153" s="6"/>
      <c r="E153" s="6"/>
      <c r="F153" s="6"/>
      <c r="G153" s="7"/>
      <c r="H153" s="120"/>
    </row>
    <row r="154" spans="1:8" ht="21">
      <c r="A154" s="82"/>
      <c r="B154" s="14" t="s">
        <v>143</v>
      </c>
      <c r="C154" s="6"/>
      <c r="D154" s="6"/>
      <c r="E154" s="6"/>
      <c r="F154" s="6"/>
      <c r="G154" s="7"/>
      <c r="H154" s="121"/>
    </row>
    <row r="155" spans="1:8" ht="15">
      <c r="A155" s="82"/>
      <c r="B155" s="6"/>
      <c r="C155" s="6"/>
      <c r="D155" s="6"/>
      <c r="E155" s="6"/>
      <c r="F155" s="6"/>
      <c r="G155" s="7"/>
      <c r="H155" s="121"/>
    </row>
    <row r="156" spans="1:8" ht="15.75" thickBot="1">
      <c r="A156" s="82"/>
      <c r="B156" s="267" t="s">
        <v>37</v>
      </c>
      <c r="C156" s="267"/>
      <c r="D156" s="267"/>
      <c r="E156" s="267"/>
      <c r="F156" s="267"/>
      <c r="G156" s="267"/>
      <c r="H156" s="121"/>
    </row>
    <row r="157" spans="1:12" ht="15.75" thickBot="1">
      <c r="A157" s="82"/>
      <c r="B157" s="69" t="s">
        <v>87</v>
      </c>
      <c r="C157" s="211" t="s">
        <v>97</v>
      </c>
      <c r="D157" s="212"/>
      <c r="E157" s="212"/>
      <c r="F157" s="213"/>
      <c r="G157" s="27" t="s">
        <v>92</v>
      </c>
      <c r="H157" s="120"/>
      <c r="J157" s="54" t="s">
        <v>48</v>
      </c>
      <c r="K157" s="51" t="s">
        <v>37</v>
      </c>
      <c r="L157" s="18" t="s">
        <v>92</v>
      </c>
    </row>
    <row r="158" spans="1:12" ht="15">
      <c r="A158" s="82"/>
      <c r="B158" s="140"/>
      <c r="C158" s="214"/>
      <c r="D158" s="215"/>
      <c r="E158" s="215"/>
      <c r="F158" s="216"/>
      <c r="G158" s="113">
        <f>IF(ISBLANK($C158),"",$L$158)</f>
      </c>
      <c r="H158" s="120"/>
      <c r="K158" s="43" t="s">
        <v>256</v>
      </c>
      <c r="L158" s="19">
        <v>15</v>
      </c>
    </row>
    <row r="159" spans="1:12" ht="15" thickBot="1">
      <c r="A159" s="82"/>
      <c r="B159" s="140"/>
      <c r="C159" s="217"/>
      <c r="D159" s="264"/>
      <c r="E159" s="264"/>
      <c r="F159" s="218"/>
      <c r="G159" s="113">
        <f>IF(ISBLANK($C159),"",$L$158)</f>
      </c>
      <c r="H159" s="120"/>
      <c r="K159" s="45"/>
      <c r="L159" s="20"/>
    </row>
    <row r="160" spans="1:8" ht="15">
      <c r="A160" s="82"/>
      <c r="B160" s="147"/>
      <c r="C160" s="217"/>
      <c r="D160" s="264"/>
      <c r="E160" s="264"/>
      <c r="F160" s="218"/>
      <c r="G160" s="23">
        <f>IF(ISBLANK($C160),"",$L$158)</f>
      </c>
      <c r="H160" s="120"/>
    </row>
    <row r="161" spans="1:8" ht="15" thickBot="1">
      <c r="A161" s="82"/>
      <c r="B161" s="146"/>
      <c r="C161" s="226"/>
      <c r="D161" s="266"/>
      <c r="E161" s="266"/>
      <c r="F161" s="227"/>
      <c r="G161" s="114">
        <f>IF(ISBLANK($C161),"",$L$158)</f>
      </c>
      <c r="H161" s="120"/>
    </row>
    <row r="162" spans="1:8" ht="16.5" thickBot="1" thickTop="1">
      <c r="A162" s="82"/>
      <c r="B162" s="25"/>
      <c r="C162" s="25"/>
      <c r="D162" s="25"/>
      <c r="E162" s="25"/>
      <c r="F162" s="25"/>
      <c r="G162" s="24">
        <f>SUM(G158:G161)</f>
        <v>0</v>
      </c>
      <c r="H162" s="120"/>
    </row>
    <row r="163" spans="1:16" ht="15">
      <c r="A163" s="82"/>
      <c r="B163" s="25"/>
      <c r="C163" s="25"/>
      <c r="D163" s="25"/>
      <c r="E163" s="25"/>
      <c r="F163" s="25"/>
      <c r="G163" s="104"/>
      <c r="H163" s="120"/>
      <c r="P163" s="2"/>
    </row>
    <row r="164" spans="1:8" ht="15.75" thickBot="1">
      <c r="A164" s="82"/>
      <c r="B164" s="267" t="s">
        <v>170</v>
      </c>
      <c r="C164" s="267"/>
      <c r="D164" s="267"/>
      <c r="E164" s="267"/>
      <c r="F164" s="267"/>
      <c r="G164" s="267"/>
      <c r="H164" s="120"/>
    </row>
    <row r="165" spans="1:12" ht="15.75" thickBot="1">
      <c r="A165" s="82"/>
      <c r="B165" s="69" t="s">
        <v>87</v>
      </c>
      <c r="C165" s="211" t="s">
        <v>98</v>
      </c>
      <c r="D165" s="212"/>
      <c r="E165" s="212"/>
      <c r="F165" s="213"/>
      <c r="G165" s="27" t="s">
        <v>92</v>
      </c>
      <c r="H165" s="120"/>
      <c r="J165" s="54" t="s">
        <v>48</v>
      </c>
      <c r="K165" s="51" t="s">
        <v>251</v>
      </c>
      <c r="L165" s="18" t="s">
        <v>92</v>
      </c>
    </row>
    <row r="166" spans="1:12" ht="15">
      <c r="A166" s="82"/>
      <c r="B166" s="140"/>
      <c r="C166" s="214"/>
      <c r="D166" s="215"/>
      <c r="E166" s="215"/>
      <c r="F166" s="216"/>
      <c r="G166" s="113">
        <f>IF(ISBLANK($C166),"",$L$166)</f>
      </c>
      <c r="H166" s="120"/>
      <c r="K166" s="43" t="s">
        <v>255</v>
      </c>
      <c r="L166" s="19">
        <v>25</v>
      </c>
    </row>
    <row r="167" spans="1:16" s="2" customFormat="1" ht="15" thickBot="1">
      <c r="A167" s="82"/>
      <c r="B167" s="140"/>
      <c r="C167" s="217"/>
      <c r="D167" s="264"/>
      <c r="E167" s="264"/>
      <c r="F167" s="218"/>
      <c r="G167" s="113">
        <f>IF(ISBLANK($C167),"",$L$166)</f>
      </c>
      <c r="H167" s="120"/>
      <c r="I167" s="1"/>
      <c r="J167" s="53"/>
      <c r="K167" s="45"/>
      <c r="L167" s="20"/>
      <c r="M167" s="16"/>
      <c r="N167" s="16"/>
      <c r="O167" s="1"/>
      <c r="P167" s="1"/>
    </row>
    <row r="168" spans="1:15" ht="15">
      <c r="A168" s="82"/>
      <c r="B168" s="140"/>
      <c r="C168" s="217"/>
      <c r="D168" s="264"/>
      <c r="E168" s="264"/>
      <c r="F168" s="218"/>
      <c r="G168" s="113">
        <f>IF(ISBLANK($C168),"",$L$166)</f>
      </c>
      <c r="H168" s="120"/>
      <c r="O168" s="2"/>
    </row>
    <row r="169" spans="1:8" ht="15" thickBot="1">
      <c r="A169" s="82"/>
      <c r="B169" s="146"/>
      <c r="C169" s="226"/>
      <c r="D169" s="266"/>
      <c r="E169" s="266"/>
      <c r="F169" s="227"/>
      <c r="G169" s="114">
        <f>IF(ISBLANK($C169),"",$L$166)</f>
      </c>
      <c r="H169" s="120"/>
    </row>
    <row r="170" spans="1:12" ht="16.5" thickBot="1" thickTop="1">
      <c r="A170" s="82"/>
      <c r="B170" s="25"/>
      <c r="C170" s="25"/>
      <c r="D170" s="25"/>
      <c r="E170" s="25"/>
      <c r="F170" s="25"/>
      <c r="G170" s="24">
        <f>SUM(G166:G169)</f>
        <v>0</v>
      </c>
      <c r="H170" s="120"/>
      <c r="K170" s="2"/>
      <c r="L170" s="16"/>
    </row>
    <row r="171" spans="1:12" ht="15">
      <c r="A171" s="82"/>
      <c r="B171" s="25"/>
      <c r="C171" s="25"/>
      <c r="D171" s="25"/>
      <c r="E171" s="25"/>
      <c r="F171" s="25"/>
      <c r="G171" s="104"/>
      <c r="H171" s="120"/>
      <c r="K171" s="2"/>
      <c r="L171" s="16"/>
    </row>
    <row r="172" spans="1:9" ht="15.75" thickBot="1">
      <c r="A172" s="82"/>
      <c r="B172" s="267" t="s">
        <v>38</v>
      </c>
      <c r="C172" s="267"/>
      <c r="D172" s="267"/>
      <c r="E172" s="267"/>
      <c r="F172" s="267"/>
      <c r="G172" s="267"/>
      <c r="H172" s="120"/>
      <c r="I172" s="2"/>
    </row>
    <row r="173" spans="1:12" ht="15.75" thickBot="1">
      <c r="A173" s="82"/>
      <c r="B173" s="69" t="s">
        <v>87</v>
      </c>
      <c r="C173" s="211" t="s">
        <v>100</v>
      </c>
      <c r="D173" s="212"/>
      <c r="E173" s="212"/>
      <c r="F173" s="213"/>
      <c r="G173" s="27" t="s">
        <v>92</v>
      </c>
      <c r="H173" s="120"/>
      <c r="J173" s="54" t="s">
        <v>48</v>
      </c>
      <c r="K173" s="51" t="s">
        <v>38</v>
      </c>
      <c r="L173" s="18" t="s">
        <v>92</v>
      </c>
    </row>
    <row r="174" spans="1:12" ht="15">
      <c r="A174" s="82"/>
      <c r="B174" s="140"/>
      <c r="C174" s="214"/>
      <c r="D174" s="215"/>
      <c r="E174" s="215"/>
      <c r="F174" s="216"/>
      <c r="G174" s="113">
        <f>IF(ISBLANK($C174),"",$L$174)</f>
      </c>
      <c r="H174" s="120"/>
      <c r="K174" s="43" t="s">
        <v>255</v>
      </c>
      <c r="L174" s="19">
        <v>25</v>
      </c>
    </row>
    <row r="175" spans="1:12" ht="15" thickBot="1">
      <c r="A175" s="82"/>
      <c r="B175" s="140"/>
      <c r="C175" s="217"/>
      <c r="D175" s="264"/>
      <c r="E175" s="264"/>
      <c r="F175" s="218"/>
      <c r="G175" s="113">
        <f>IF(ISBLANK($C175),"",$L$174)</f>
      </c>
      <c r="H175" s="120"/>
      <c r="K175" s="45"/>
      <c r="L175" s="20"/>
    </row>
    <row r="176" spans="1:8" ht="15">
      <c r="A176" s="82"/>
      <c r="B176" s="140"/>
      <c r="C176" s="217"/>
      <c r="D176" s="264"/>
      <c r="E176" s="264"/>
      <c r="F176" s="218"/>
      <c r="G176" s="113">
        <f>IF(ISBLANK($C176),"",$L$174)</f>
      </c>
      <c r="H176" s="120"/>
    </row>
    <row r="177" spans="1:14" ht="15" thickBot="1">
      <c r="A177" s="82"/>
      <c r="B177" s="146"/>
      <c r="C177" s="226"/>
      <c r="D177" s="266"/>
      <c r="E177" s="266"/>
      <c r="F177" s="227"/>
      <c r="G177" s="114">
        <f>IF(ISBLANK($C177),"",$L$174)</f>
      </c>
      <c r="H177" s="120"/>
      <c r="M177" s="59"/>
      <c r="N177" s="59"/>
    </row>
    <row r="178" spans="1:14" ht="16.5" thickBot="1" thickTop="1">
      <c r="A178" s="82"/>
      <c r="B178" s="25"/>
      <c r="C178" s="25"/>
      <c r="D178" s="25"/>
      <c r="E178" s="25"/>
      <c r="F178" s="25"/>
      <c r="G178" s="24">
        <f>SUM(G174:G177)</f>
        <v>0</v>
      </c>
      <c r="H178" s="120"/>
      <c r="M178" s="21"/>
      <c r="N178" s="21"/>
    </row>
    <row r="179" spans="1:14" ht="15">
      <c r="A179" s="82"/>
      <c r="B179" s="242"/>
      <c r="C179" s="242"/>
      <c r="D179" s="242"/>
      <c r="E179" s="242"/>
      <c r="F179" s="242"/>
      <c r="G179" s="242"/>
      <c r="H179" s="120"/>
      <c r="M179" s="21"/>
      <c r="N179" s="21"/>
    </row>
    <row r="180" spans="1:14" ht="15.75" thickBot="1">
      <c r="A180" s="82"/>
      <c r="B180" s="242" t="s">
        <v>142</v>
      </c>
      <c r="C180" s="242"/>
      <c r="D180" s="242"/>
      <c r="E180" s="242"/>
      <c r="F180" s="242"/>
      <c r="G180" s="242"/>
      <c r="H180" s="120"/>
      <c r="M180" s="21"/>
      <c r="N180" s="21"/>
    </row>
    <row r="181" spans="1:14" ht="30" thickBot="1">
      <c r="A181" s="82"/>
      <c r="B181" s="31" t="s">
        <v>93</v>
      </c>
      <c r="C181" s="305" t="s">
        <v>245</v>
      </c>
      <c r="D181" s="306"/>
      <c r="E181" s="109" t="s">
        <v>242</v>
      </c>
      <c r="F181" s="109" t="s">
        <v>246</v>
      </c>
      <c r="G181" s="32" t="s">
        <v>92</v>
      </c>
      <c r="H181" s="120"/>
      <c r="J181" s="54" t="s">
        <v>48</v>
      </c>
      <c r="K181" s="203" t="s">
        <v>162</v>
      </c>
      <c r="L181" s="18" t="s">
        <v>92</v>
      </c>
      <c r="M181" s="21"/>
      <c r="N181" s="21"/>
    </row>
    <row r="182" spans="1:14" ht="15">
      <c r="A182" s="82"/>
      <c r="B182" s="140"/>
      <c r="C182" s="214"/>
      <c r="D182" s="216"/>
      <c r="E182" s="142"/>
      <c r="F182" s="142"/>
      <c r="G182" s="10">
        <f>($D182*$L$182)+($E182*$L$183)+($F182*$L$185)</f>
        <v>0</v>
      </c>
      <c r="H182" s="120"/>
      <c r="K182" s="43" t="s">
        <v>158</v>
      </c>
      <c r="L182" s="19">
        <v>1</v>
      </c>
      <c r="M182" s="1"/>
      <c r="N182" s="1"/>
    </row>
    <row r="183" spans="1:14" ht="15">
      <c r="A183" s="82"/>
      <c r="B183" s="140"/>
      <c r="C183" s="217"/>
      <c r="D183" s="218"/>
      <c r="E183" s="142"/>
      <c r="F183" s="142"/>
      <c r="G183" s="10">
        <f>($D183*$L$182)+($E183*$L$183)+($F183*$L$185)</f>
        <v>0</v>
      </c>
      <c r="H183" s="120"/>
      <c r="K183" s="43" t="s">
        <v>166</v>
      </c>
      <c r="L183" s="19">
        <v>10</v>
      </c>
      <c r="M183" s="1"/>
      <c r="N183" s="1"/>
    </row>
    <row r="184" spans="1:14" ht="15">
      <c r="A184" s="82"/>
      <c r="B184" s="140"/>
      <c r="C184" s="217"/>
      <c r="D184" s="218"/>
      <c r="E184" s="148"/>
      <c r="F184" s="142"/>
      <c r="G184" s="113">
        <f>($D184*$L$182)+($E184*$L$183)+($F184*$L$185)</f>
        <v>0</v>
      </c>
      <c r="H184" s="120"/>
      <c r="K184" s="43"/>
      <c r="L184" s="19"/>
      <c r="M184" s="1"/>
      <c r="N184" s="1"/>
    </row>
    <row r="185" spans="1:14" ht="15" thickBot="1">
      <c r="A185" s="82"/>
      <c r="B185" s="146"/>
      <c r="C185" s="226"/>
      <c r="D185" s="227"/>
      <c r="E185" s="149"/>
      <c r="F185" s="145"/>
      <c r="G185" s="114">
        <f>($D185*$L$182)+($E185*$L$183)+($F185*$L$185)</f>
        <v>0</v>
      </c>
      <c r="H185" s="120"/>
      <c r="K185" s="45" t="s">
        <v>163</v>
      </c>
      <c r="L185" s="20">
        <v>25</v>
      </c>
      <c r="M185" s="59"/>
      <c r="N185" s="59"/>
    </row>
    <row r="186" spans="1:14" ht="16.5" thickBot="1" thickTop="1">
      <c r="A186" s="82"/>
      <c r="B186" s="25"/>
      <c r="C186" s="25"/>
      <c r="D186" s="25"/>
      <c r="E186" s="25"/>
      <c r="F186" s="25"/>
      <c r="G186" s="24">
        <f>SUM(G182:G185)</f>
        <v>0</v>
      </c>
      <c r="H186" s="120"/>
      <c r="L186" s="1"/>
      <c r="M186" s="21"/>
      <c r="N186" s="21"/>
    </row>
    <row r="187" spans="1:14" ht="15">
      <c r="A187" s="82"/>
      <c r="B187" s="108"/>
      <c r="C187" s="88"/>
      <c r="D187" s="88"/>
      <c r="E187" s="88"/>
      <c r="F187" s="88"/>
      <c r="G187" s="26"/>
      <c r="H187" s="120"/>
      <c r="L187" s="1"/>
      <c r="M187" s="21"/>
      <c r="N187" s="21"/>
    </row>
    <row r="188" spans="1:14" ht="15.75" thickBot="1">
      <c r="A188" s="82"/>
      <c r="B188" s="267" t="s">
        <v>144</v>
      </c>
      <c r="C188" s="267"/>
      <c r="D188" s="267"/>
      <c r="E188" s="267"/>
      <c r="F188" s="267"/>
      <c r="G188" s="267"/>
      <c r="H188" s="120"/>
      <c r="L188" s="1"/>
      <c r="M188" s="21"/>
      <c r="N188" s="21"/>
    </row>
    <row r="189" spans="1:14" ht="30" thickBot="1">
      <c r="A189" s="82"/>
      <c r="B189" s="31" t="s">
        <v>93</v>
      </c>
      <c r="C189" s="305" t="s">
        <v>244</v>
      </c>
      <c r="D189" s="306"/>
      <c r="E189" s="109" t="s">
        <v>242</v>
      </c>
      <c r="F189" s="109" t="s">
        <v>243</v>
      </c>
      <c r="G189" s="32" t="s">
        <v>92</v>
      </c>
      <c r="H189" s="120"/>
      <c r="J189" s="54" t="s">
        <v>48</v>
      </c>
      <c r="K189" s="203" t="s">
        <v>164</v>
      </c>
      <c r="L189" s="18" t="s">
        <v>92</v>
      </c>
      <c r="M189" s="21"/>
      <c r="N189" s="21"/>
    </row>
    <row r="190" spans="1:14" ht="15">
      <c r="A190" s="82"/>
      <c r="B190" s="140"/>
      <c r="C190" s="214"/>
      <c r="D190" s="216"/>
      <c r="E190" s="141"/>
      <c r="F190" s="141"/>
      <c r="G190" s="10">
        <f>($D190*$L$190)+($E190*$L$191)+($F190*$L$192)</f>
        <v>0</v>
      </c>
      <c r="H190" s="120"/>
      <c r="K190" s="43" t="s">
        <v>158</v>
      </c>
      <c r="L190" s="19">
        <v>1</v>
      </c>
      <c r="M190" s="1"/>
      <c r="N190" s="1"/>
    </row>
    <row r="191" spans="1:14" ht="15">
      <c r="A191" s="82"/>
      <c r="B191" s="140"/>
      <c r="C191" s="217"/>
      <c r="D191" s="218"/>
      <c r="E191" s="141"/>
      <c r="F191" s="141"/>
      <c r="G191" s="113">
        <f>($D191*$L$190)+($E191*$L$191)+($F191*$L$192)</f>
        <v>0</v>
      </c>
      <c r="H191" s="120"/>
      <c r="K191" s="43" t="s">
        <v>166</v>
      </c>
      <c r="L191" s="19">
        <v>10</v>
      </c>
      <c r="M191" s="1"/>
      <c r="N191" s="1"/>
    </row>
    <row r="192" spans="1:14" ht="15" thickBot="1">
      <c r="A192" s="82"/>
      <c r="B192" s="140"/>
      <c r="C192" s="217"/>
      <c r="D192" s="218"/>
      <c r="E192" s="141"/>
      <c r="F192" s="141"/>
      <c r="G192" s="113">
        <f>($D192*$L$190)+($E192*$L$191)+($F192*$L$192)</f>
        <v>0</v>
      </c>
      <c r="H192" s="120"/>
      <c r="K192" s="45" t="s">
        <v>165</v>
      </c>
      <c r="L192" s="20">
        <v>25</v>
      </c>
      <c r="M192" s="1"/>
      <c r="N192" s="1"/>
    </row>
    <row r="193" spans="1:14" ht="15" thickBot="1">
      <c r="A193" s="82"/>
      <c r="B193" s="146"/>
      <c r="C193" s="226" t="s">
        <v>82</v>
      </c>
      <c r="D193" s="227"/>
      <c r="E193" s="144"/>
      <c r="F193" s="144"/>
      <c r="G193" s="114">
        <f>($D193*$L$190)+($E193*$L$191)+($F193*$L$192)</f>
        <v>0</v>
      </c>
      <c r="H193" s="120"/>
      <c r="K193" s="5"/>
      <c r="L193" s="21"/>
      <c r="M193" s="1"/>
      <c r="N193" s="1"/>
    </row>
    <row r="194" spans="1:14" ht="16.5" thickBot="1" thickTop="1">
      <c r="A194" s="82"/>
      <c r="B194" s="25"/>
      <c r="C194" s="25"/>
      <c r="D194" s="25"/>
      <c r="E194" s="25"/>
      <c r="F194" s="25"/>
      <c r="G194" s="24">
        <f>SUM(G190:G193)</f>
        <v>0</v>
      </c>
      <c r="H194" s="120"/>
      <c r="K194" s="5"/>
      <c r="L194" s="21"/>
      <c r="M194" s="1"/>
      <c r="N194" s="1"/>
    </row>
    <row r="195" spans="1:14" ht="15">
      <c r="A195" s="82"/>
      <c r="B195" s="242"/>
      <c r="C195" s="242"/>
      <c r="D195" s="242"/>
      <c r="E195" s="242"/>
      <c r="F195" s="242"/>
      <c r="G195" s="242"/>
      <c r="H195" s="120"/>
      <c r="K195" s="5"/>
      <c r="L195" s="21"/>
      <c r="M195" s="1"/>
      <c r="N195" s="1"/>
    </row>
    <row r="196" spans="1:14" ht="15.75" thickBot="1">
      <c r="A196" s="82"/>
      <c r="B196" s="267" t="s">
        <v>140</v>
      </c>
      <c r="C196" s="267"/>
      <c r="D196" s="267"/>
      <c r="E196" s="267"/>
      <c r="F196" s="267"/>
      <c r="G196" s="267"/>
      <c r="H196" s="120"/>
      <c r="L196" s="1"/>
      <c r="M196" s="1"/>
      <c r="N196" s="1"/>
    </row>
    <row r="197" spans="1:14" ht="15.75" thickBot="1">
      <c r="A197" s="82"/>
      <c r="B197" s="69" t="s">
        <v>87</v>
      </c>
      <c r="C197" s="211" t="s">
        <v>178</v>
      </c>
      <c r="D197" s="212"/>
      <c r="E197" s="213"/>
      <c r="F197" s="70" t="s">
        <v>78</v>
      </c>
      <c r="G197" s="27" t="s">
        <v>92</v>
      </c>
      <c r="H197" s="120"/>
      <c r="J197" s="54" t="s">
        <v>40</v>
      </c>
      <c r="K197" s="51" t="s">
        <v>72</v>
      </c>
      <c r="L197" s="18" t="s">
        <v>92</v>
      </c>
      <c r="M197" s="1"/>
      <c r="N197" s="1"/>
    </row>
    <row r="198" spans="1:14" ht="15">
      <c r="A198" s="82"/>
      <c r="B198" s="140" t="s">
        <v>82</v>
      </c>
      <c r="C198" s="214" t="s">
        <v>82</v>
      </c>
      <c r="D198" s="215"/>
      <c r="E198" s="216"/>
      <c r="F198" s="141"/>
      <c r="G198" s="113">
        <f>IF($F198&lt;="","",VLOOKUP($F198,$K$198:$L$202,2,FALSE))</f>
      </c>
      <c r="H198" s="120"/>
      <c r="K198" s="43" t="s">
        <v>73</v>
      </c>
      <c r="L198" s="19">
        <v>25</v>
      </c>
      <c r="M198" s="1"/>
      <c r="N198" s="1"/>
    </row>
    <row r="199" spans="1:14" ht="15">
      <c r="A199" s="82"/>
      <c r="B199" s="147"/>
      <c r="C199" s="217" t="s">
        <v>82</v>
      </c>
      <c r="D199" s="264"/>
      <c r="E199" s="218"/>
      <c r="F199" s="141"/>
      <c r="G199" s="23">
        <f>IF($F199&lt;="","",VLOOKUP($F199,$K$198:$L$202,2,FALSE))</f>
      </c>
      <c r="H199" s="120"/>
      <c r="K199" s="43" t="s">
        <v>74</v>
      </c>
      <c r="L199" s="19">
        <v>50</v>
      </c>
      <c r="M199" s="59"/>
      <c r="N199" s="59"/>
    </row>
    <row r="200" spans="1:14" ht="15">
      <c r="A200" s="82"/>
      <c r="B200" s="147"/>
      <c r="C200" s="217" t="s">
        <v>82</v>
      </c>
      <c r="D200" s="264"/>
      <c r="E200" s="218"/>
      <c r="F200" s="141"/>
      <c r="G200" s="23">
        <f>IF($F200&lt;="","",VLOOKUP($F200,$K$198:$L$202,2,FALSE))</f>
      </c>
      <c r="H200" s="120"/>
      <c r="K200" s="43" t="s">
        <v>75</v>
      </c>
      <c r="L200" s="19">
        <v>100</v>
      </c>
      <c r="M200" s="21"/>
      <c r="N200" s="21"/>
    </row>
    <row r="201" spans="1:14" ht="15" thickBot="1">
      <c r="A201" s="82"/>
      <c r="B201" s="146" t="s">
        <v>82</v>
      </c>
      <c r="C201" s="226" t="s">
        <v>82</v>
      </c>
      <c r="D201" s="266"/>
      <c r="E201" s="227"/>
      <c r="F201" s="144"/>
      <c r="G201" s="114">
        <f>IF($F201&lt;="","",VLOOKUP($F201,$K$198:$L$202,2,FALSE))</f>
      </c>
      <c r="H201" s="120"/>
      <c r="K201" s="43" t="s">
        <v>76</v>
      </c>
      <c r="L201" s="19">
        <v>250</v>
      </c>
      <c r="M201" s="21"/>
      <c r="N201" s="21"/>
    </row>
    <row r="202" spans="1:14" ht="16.5" thickBot="1" thickTop="1">
      <c r="A202" s="82"/>
      <c r="B202" s="25"/>
      <c r="C202" s="25"/>
      <c r="D202" s="25"/>
      <c r="E202" s="25"/>
      <c r="F202" s="25"/>
      <c r="G202" s="24">
        <f>SUM(G198:G201)</f>
        <v>0</v>
      </c>
      <c r="H202" s="120"/>
      <c r="K202" s="45" t="s">
        <v>77</v>
      </c>
      <c r="L202" s="20">
        <v>500</v>
      </c>
      <c r="M202" s="21"/>
      <c r="N202" s="21"/>
    </row>
    <row r="203" spans="1:14" ht="15">
      <c r="A203" s="82"/>
      <c r="B203" s="25"/>
      <c r="C203" s="25"/>
      <c r="D203" s="25"/>
      <c r="E203" s="25"/>
      <c r="F203" s="25"/>
      <c r="G203" s="104"/>
      <c r="H203" s="120"/>
      <c r="K203" s="5"/>
      <c r="L203" s="21"/>
      <c r="M203" s="21"/>
      <c r="N203" s="21"/>
    </row>
    <row r="204" spans="1:12" ht="15.75" thickBot="1">
      <c r="A204" s="82"/>
      <c r="B204" s="267" t="s">
        <v>141</v>
      </c>
      <c r="C204" s="267"/>
      <c r="D204" s="267"/>
      <c r="E204" s="267"/>
      <c r="F204" s="267"/>
      <c r="G204" s="267"/>
      <c r="H204" s="120"/>
      <c r="K204" s="5"/>
      <c r="L204" s="21"/>
    </row>
    <row r="205" spans="1:12" ht="15.75" thickBot="1">
      <c r="A205" s="82"/>
      <c r="B205" s="31" t="s">
        <v>87</v>
      </c>
      <c r="C205" s="132" t="s">
        <v>27</v>
      </c>
      <c r="D205" s="9" t="s">
        <v>157</v>
      </c>
      <c r="E205" s="9" t="s">
        <v>169</v>
      </c>
      <c r="F205" s="9" t="s">
        <v>168</v>
      </c>
      <c r="G205" s="32" t="s">
        <v>92</v>
      </c>
      <c r="H205" s="120"/>
      <c r="J205" s="54" t="s">
        <v>48</v>
      </c>
      <c r="K205" s="51" t="s">
        <v>39</v>
      </c>
      <c r="L205" s="18" t="s">
        <v>92</v>
      </c>
    </row>
    <row r="206" spans="1:12" ht="15">
      <c r="A206" s="82"/>
      <c r="B206" s="150"/>
      <c r="C206" s="151"/>
      <c r="D206" s="141"/>
      <c r="E206" s="141"/>
      <c r="F206" s="141"/>
      <c r="G206" s="10">
        <f>($D206*$L$206)+($E206*$L$207)+($F206*$L$208)</f>
        <v>0</v>
      </c>
      <c r="H206" s="120"/>
      <c r="K206" s="43" t="s">
        <v>157</v>
      </c>
      <c r="L206" s="19">
        <v>1</v>
      </c>
    </row>
    <row r="207" spans="1:12" ht="15">
      <c r="A207" s="82"/>
      <c r="B207" s="150"/>
      <c r="C207" s="141"/>
      <c r="D207" s="141"/>
      <c r="E207" s="141"/>
      <c r="F207" s="141"/>
      <c r="G207" s="113">
        <f>($D207*$L$206)+($E207*$L$207)+($F207*$L$208)</f>
        <v>0</v>
      </c>
      <c r="H207" s="120"/>
      <c r="K207" s="43" t="s">
        <v>167</v>
      </c>
      <c r="L207" s="19">
        <v>10</v>
      </c>
    </row>
    <row r="208" spans="1:12" ht="15" thickBot="1">
      <c r="A208" s="82"/>
      <c r="B208" s="150"/>
      <c r="C208" s="141" t="s">
        <v>82</v>
      </c>
      <c r="D208" s="141"/>
      <c r="E208" s="141"/>
      <c r="F208" s="141"/>
      <c r="G208" s="113">
        <f>($D208*$L$206)+($E208*$L$207)+($F208*$L$208)</f>
        <v>0</v>
      </c>
      <c r="H208" s="120"/>
      <c r="K208" s="45" t="s">
        <v>168</v>
      </c>
      <c r="L208" s="20">
        <v>15</v>
      </c>
    </row>
    <row r="209" spans="1:8" ht="15" thickBot="1">
      <c r="A209" s="82"/>
      <c r="B209" s="152"/>
      <c r="C209" s="144" t="s">
        <v>82</v>
      </c>
      <c r="D209" s="144"/>
      <c r="E209" s="144"/>
      <c r="F209" s="144"/>
      <c r="G209" s="114">
        <f>($D209*$L$206)+($E209*$L$207)+($F209*$L$208)</f>
        <v>0</v>
      </c>
      <c r="H209" s="120"/>
    </row>
    <row r="210" spans="1:8" ht="16.5" thickBot="1" thickTop="1">
      <c r="A210" s="82"/>
      <c r="B210" s="25"/>
      <c r="C210" s="25"/>
      <c r="D210" s="25"/>
      <c r="E210" s="25"/>
      <c r="F210" s="25"/>
      <c r="G210" s="24">
        <f>SUM(G207:G209)</f>
        <v>0</v>
      </c>
      <c r="H210" s="120"/>
    </row>
    <row r="211" spans="1:8" ht="15">
      <c r="A211" s="82"/>
      <c r="B211" s="25"/>
      <c r="C211" s="25"/>
      <c r="D211" s="25"/>
      <c r="E211" s="25"/>
      <c r="F211" s="25"/>
      <c r="G211" s="94"/>
      <c r="H211" s="120"/>
    </row>
    <row r="212" spans="1:8" ht="15.75" thickBot="1">
      <c r="A212" s="82"/>
      <c r="B212" s="267" t="s">
        <v>179</v>
      </c>
      <c r="C212" s="267"/>
      <c r="D212" s="267"/>
      <c r="E212" s="267"/>
      <c r="F212" s="267"/>
      <c r="G212" s="267"/>
      <c r="H212" s="120"/>
    </row>
    <row r="213" spans="1:12" ht="15.75" thickBot="1">
      <c r="A213" s="82"/>
      <c r="B213" s="69" t="s">
        <v>87</v>
      </c>
      <c r="C213" s="211" t="s">
        <v>178</v>
      </c>
      <c r="D213" s="212"/>
      <c r="E213" s="212"/>
      <c r="F213" s="213"/>
      <c r="G213" s="27" t="s">
        <v>92</v>
      </c>
      <c r="H213" s="120"/>
      <c r="J213" s="54" t="s">
        <v>48</v>
      </c>
      <c r="K213" s="51" t="s">
        <v>252</v>
      </c>
      <c r="L213" s="18" t="s">
        <v>92</v>
      </c>
    </row>
    <row r="214" spans="1:14" ht="15">
      <c r="A214" s="82"/>
      <c r="B214" s="150"/>
      <c r="C214" s="214"/>
      <c r="D214" s="215"/>
      <c r="E214" s="215"/>
      <c r="F214" s="216"/>
      <c r="G214" s="113">
        <f>IF(ISBLANK($C214),"",$L$214)</f>
      </c>
      <c r="H214" s="120"/>
      <c r="K214" s="43" t="s">
        <v>255</v>
      </c>
      <c r="L214" s="19">
        <v>25</v>
      </c>
      <c r="N214" s="59"/>
    </row>
    <row r="215" spans="1:14" ht="15" thickBot="1">
      <c r="A215" s="82"/>
      <c r="B215" s="150"/>
      <c r="C215" s="217"/>
      <c r="D215" s="264"/>
      <c r="E215" s="264"/>
      <c r="F215" s="218"/>
      <c r="G215" s="113">
        <f>IF(ISBLANK($C215),"",$L$214)</f>
      </c>
      <c r="H215" s="120"/>
      <c r="K215" s="45"/>
      <c r="L215" s="20"/>
      <c r="N215" s="21"/>
    </row>
    <row r="216" spans="1:14" ht="15">
      <c r="A216" s="82"/>
      <c r="B216" s="153"/>
      <c r="C216" s="217"/>
      <c r="D216" s="264"/>
      <c r="E216" s="264"/>
      <c r="F216" s="218"/>
      <c r="G216" s="23">
        <f>IF(ISBLANK($C216),"",$L$214)</f>
      </c>
      <c r="H216" s="120"/>
      <c r="N216" s="21"/>
    </row>
    <row r="217" spans="1:14" ht="15" thickBot="1">
      <c r="A217" s="82"/>
      <c r="B217" s="152"/>
      <c r="C217" s="226"/>
      <c r="D217" s="266"/>
      <c r="E217" s="266"/>
      <c r="F217" s="227"/>
      <c r="G217" s="114">
        <f>IF(ISBLANK($C217),"",$L$214)</f>
      </c>
      <c r="H217" s="120"/>
      <c r="N217" s="21"/>
    </row>
    <row r="218" spans="1:14" ht="16.5" thickBot="1" thickTop="1">
      <c r="A218" s="82"/>
      <c r="B218" s="25"/>
      <c r="C218" s="25"/>
      <c r="D218" s="25"/>
      <c r="E218" s="25"/>
      <c r="F218" s="25"/>
      <c r="G218" s="24">
        <f>SUM(G214:G217)</f>
        <v>0</v>
      </c>
      <c r="H218" s="120"/>
      <c r="N218" s="21"/>
    </row>
    <row r="219" spans="1:14" ht="15">
      <c r="A219" s="82"/>
      <c r="B219" s="25"/>
      <c r="C219" s="25"/>
      <c r="D219" s="25"/>
      <c r="E219" s="25"/>
      <c r="F219" s="25"/>
      <c r="G219" s="94"/>
      <c r="H219" s="120"/>
      <c r="N219" s="21"/>
    </row>
    <row r="220" spans="1:8" ht="15.75" thickBot="1">
      <c r="A220" s="82"/>
      <c r="B220" s="267" t="s">
        <v>175</v>
      </c>
      <c r="C220" s="267"/>
      <c r="D220" s="267"/>
      <c r="E220" s="267"/>
      <c r="F220" s="267"/>
      <c r="G220" s="267"/>
      <c r="H220" s="120"/>
    </row>
    <row r="221" spans="1:12" ht="15.75" thickBot="1">
      <c r="A221" s="82"/>
      <c r="B221" s="31" t="s">
        <v>87</v>
      </c>
      <c r="C221" s="132" t="s">
        <v>101</v>
      </c>
      <c r="D221" s="9" t="s">
        <v>157</v>
      </c>
      <c r="E221" s="9" t="s">
        <v>169</v>
      </c>
      <c r="F221" s="9" t="s">
        <v>168</v>
      </c>
      <c r="G221" s="32" t="s">
        <v>92</v>
      </c>
      <c r="H221" s="120"/>
      <c r="J221" s="54" t="s">
        <v>48</v>
      </c>
      <c r="K221" s="51" t="s">
        <v>253</v>
      </c>
      <c r="L221" s="18" t="s">
        <v>92</v>
      </c>
    </row>
    <row r="222" spans="1:12" ht="15">
      <c r="A222" s="82"/>
      <c r="B222" s="158"/>
      <c r="C222" s="159"/>
      <c r="D222" s="160"/>
      <c r="E222" s="160"/>
      <c r="F222" s="160"/>
      <c r="G222" s="115">
        <f>($D222*$L$222)+($E222*$L$223)+($F222*$L$224)</f>
        <v>0</v>
      </c>
      <c r="H222" s="120"/>
      <c r="K222" s="43" t="s">
        <v>157</v>
      </c>
      <c r="L222" s="19">
        <v>1</v>
      </c>
    </row>
    <row r="223" spans="1:12" ht="15">
      <c r="A223" s="82"/>
      <c r="B223" s="150"/>
      <c r="C223" s="141"/>
      <c r="D223" s="141"/>
      <c r="E223" s="141"/>
      <c r="F223" s="141"/>
      <c r="G223" s="113">
        <f>($D223*$L$222)+($E223*$L$223)+($F223*$L$224)</f>
        <v>0</v>
      </c>
      <c r="H223" s="120"/>
      <c r="K223" s="43" t="s">
        <v>167</v>
      </c>
      <c r="L223" s="19">
        <v>10</v>
      </c>
    </row>
    <row r="224" spans="1:14" ht="15" thickBot="1">
      <c r="A224" s="82"/>
      <c r="B224" s="150"/>
      <c r="C224" s="141"/>
      <c r="D224" s="141"/>
      <c r="E224" s="141"/>
      <c r="F224" s="141"/>
      <c r="G224" s="113">
        <f>($D224*$L$222)+($E224*$L$223)+($F224*$L$224)</f>
        <v>0</v>
      </c>
      <c r="H224" s="120"/>
      <c r="K224" s="45" t="s">
        <v>168</v>
      </c>
      <c r="L224" s="20">
        <v>15</v>
      </c>
      <c r="M224" s="63"/>
      <c r="N224" s="63"/>
    </row>
    <row r="225" spans="1:14" ht="15" thickBot="1">
      <c r="A225" s="82"/>
      <c r="B225" s="152"/>
      <c r="C225" s="144" t="s">
        <v>82</v>
      </c>
      <c r="D225" s="144"/>
      <c r="E225" s="144"/>
      <c r="F225" s="144"/>
      <c r="G225" s="114">
        <f>($D225*$L$222)+($E225*$L$223)+($F225*$L$224)</f>
        <v>0</v>
      </c>
      <c r="H225" s="120"/>
      <c r="M225" s="26"/>
      <c r="N225" s="26"/>
    </row>
    <row r="226" spans="1:14" ht="16.5" thickBot="1" thickTop="1">
      <c r="A226" s="82"/>
      <c r="G226" s="24">
        <f>SUM(G223:G225)</f>
        <v>0</v>
      </c>
      <c r="H226" s="120"/>
      <c r="M226" s="26"/>
      <c r="N226" s="26"/>
    </row>
    <row r="227" spans="1:14" ht="15">
      <c r="A227" s="82"/>
      <c r="G227" s="94"/>
      <c r="H227" s="120"/>
      <c r="M227" s="26"/>
      <c r="N227" s="26"/>
    </row>
    <row r="228" spans="1:14" ht="15.75" thickBot="1">
      <c r="A228" s="82"/>
      <c r="B228" s="267" t="s">
        <v>145</v>
      </c>
      <c r="C228" s="267"/>
      <c r="D228" s="267"/>
      <c r="E228" s="267"/>
      <c r="F228" s="267"/>
      <c r="G228" s="267"/>
      <c r="H228" s="120"/>
      <c r="M228" s="26"/>
      <c r="N228" s="26"/>
    </row>
    <row r="229" spans="1:14" ht="30" thickBot="1">
      <c r="A229" s="82"/>
      <c r="B229" s="31" t="s">
        <v>146</v>
      </c>
      <c r="C229" s="263" t="s">
        <v>102</v>
      </c>
      <c r="D229" s="231"/>
      <c r="E229" s="9" t="s">
        <v>103</v>
      </c>
      <c r="F229" s="9" t="s">
        <v>104</v>
      </c>
      <c r="G229" s="32" t="s">
        <v>79</v>
      </c>
      <c r="H229" s="120"/>
      <c r="J229" s="93" t="s">
        <v>40</v>
      </c>
      <c r="K229" s="50" t="s">
        <v>102</v>
      </c>
      <c r="L229" s="32" t="s">
        <v>104</v>
      </c>
      <c r="N229" s="26"/>
    </row>
    <row r="230" spans="1:14" ht="15">
      <c r="A230" s="82"/>
      <c r="B230" s="140"/>
      <c r="C230" s="214"/>
      <c r="D230" s="216"/>
      <c r="E230" s="142"/>
      <c r="F230" s="58">
        <f aca="true" t="shared" si="3" ref="F230:F255">IF($C230&lt;="","",VLOOKUP($C230,$K$229:$L$256,2,FALSE))</f>
      </c>
      <c r="G230" s="106">
        <f aca="true" t="shared" si="4" ref="G230:G255">IF(E230="","",$E230*$F230)</f>
      </c>
      <c r="H230" s="120"/>
      <c r="K230" s="49" t="s">
        <v>105</v>
      </c>
      <c r="L230" s="48">
        <v>25</v>
      </c>
      <c r="N230" s="26"/>
    </row>
    <row r="231" spans="1:14" ht="15">
      <c r="A231" s="82"/>
      <c r="B231" s="140"/>
      <c r="C231" s="217"/>
      <c r="D231" s="218"/>
      <c r="E231" s="142"/>
      <c r="F231" s="11">
        <f t="shared" si="3"/>
      </c>
      <c r="G231" s="113">
        <f t="shared" si="4"/>
      </c>
      <c r="H231" s="120"/>
      <c r="K231" s="49" t="s">
        <v>106</v>
      </c>
      <c r="L231" s="48">
        <v>25</v>
      </c>
      <c r="N231" s="26"/>
    </row>
    <row r="232" spans="1:14" ht="15">
      <c r="A232" s="82"/>
      <c r="B232" s="140"/>
      <c r="C232" s="217"/>
      <c r="D232" s="218"/>
      <c r="E232" s="142"/>
      <c r="F232" s="11">
        <f t="shared" si="3"/>
      </c>
      <c r="G232" s="113">
        <f t="shared" si="4"/>
      </c>
      <c r="H232" s="120"/>
      <c r="K232" s="49" t="s">
        <v>107</v>
      </c>
      <c r="L232" s="48">
        <v>25</v>
      </c>
      <c r="N232" s="26"/>
    </row>
    <row r="233" spans="1:14" ht="15">
      <c r="A233" s="82"/>
      <c r="B233" s="140"/>
      <c r="C233" s="217"/>
      <c r="D233" s="218"/>
      <c r="E233" s="142"/>
      <c r="F233" s="11">
        <f t="shared" si="3"/>
      </c>
      <c r="G233" s="113">
        <f t="shared" si="4"/>
      </c>
      <c r="H233" s="120"/>
      <c r="K233" s="49" t="s">
        <v>108</v>
      </c>
      <c r="L233" s="48">
        <v>25</v>
      </c>
      <c r="N233" s="26"/>
    </row>
    <row r="234" spans="1:14" ht="15">
      <c r="A234" s="82"/>
      <c r="B234" s="140"/>
      <c r="C234" s="217"/>
      <c r="D234" s="218"/>
      <c r="E234" s="142"/>
      <c r="F234" s="11">
        <f t="shared" si="3"/>
      </c>
      <c r="G234" s="113">
        <f t="shared" si="4"/>
      </c>
      <c r="H234" s="120"/>
      <c r="K234" s="49" t="s">
        <v>234</v>
      </c>
      <c r="L234" s="48">
        <v>25</v>
      </c>
      <c r="N234" s="26"/>
    </row>
    <row r="235" spans="1:14" ht="15">
      <c r="A235" s="82"/>
      <c r="B235" s="140"/>
      <c r="C235" s="217"/>
      <c r="D235" s="218"/>
      <c r="E235" s="142"/>
      <c r="F235" s="11">
        <f t="shared" si="3"/>
      </c>
      <c r="G235" s="113">
        <f t="shared" si="4"/>
      </c>
      <c r="H235" s="120"/>
      <c r="K235" s="49" t="s">
        <v>109</v>
      </c>
      <c r="L235" s="48">
        <v>25</v>
      </c>
      <c r="N235" s="26"/>
    </row>
    <row r="236" spans="1:14" ht="15">
      <c r="A236" s="82"/>
      <c r="B236" s="140"/>
      <c r="C236" s="217"/>
      <c r="D236" s="218"/>
      <c r="E236" s="142"/>
      <c r="F236" s="11">
        <f t="shared" si="3"/>
      </c>
      <c r="G236" s="113">
        <f t="shared" si="4"/>
      </c>
      <c r="H236" s="120"/>
      <c r="K236" s="49" t="s">
        <v>110</v>
      </c>
      <c r="L236" s="48">
        <v>25</v>
      </c>
      <c r="N236" s="26"/>
    </row>
    <row r="237" spans="1:14" ht="15">
      <c r="A237" s="82"/>
      <c r="B237" s="140"/>
      <c r="C237" s="217"/>
      <c r="D237" s="218"/>
      <c r="E237" s="142"/>
      <c r="F237" s="11">
        <f t="shared" si="3"/>
      </c>
      <c r="G237" s="113">
        <f t="shared" si="4"/>
      </c>
      <c r="H237" s="120"/>
      <c r="K237" s="49" t="s">
        <v>111</v>
      </c>
      <c r="L237" s="48">
        <v>25</v>
      </c>
      <c r="N237" s="26"/>
    </row>
    <row r="238" spans="1:14" ht="15">
      <c r="A238" s="82"/>
      <c r="B238" s="140"/>
      <c r="C238" s="217"/>
      <c r="D238" s="218"/>
      <c r="E238" s="142"/>
      <c r="F238" s="11">
        <f t="shared" si="3"/>
      </c>
      <c r="G238" s="113">
        <f t="shared" si="4"/>
      </c>
      <c r="H238" s="120"/>
      <c r="K238" s="49" t="s">
        <v>112</v>
      </c>
      <c r="L238" s="48">
        <v>25</v>
      </c>
      <c r="N238" s="26"/>
    </row>
    <row r="239" spans="1:14" ht="15">
      <c r="A239" s="82"/>
      <c r="B239" s="140"/>
      <c r="C239" s="217"/>
      <c r="D239" s="218"/>
      <c r="E239" s="142"/>
      <c r="F239" s="11">
        <f t="shared" si="3"/>
      </c>
      <c r="G239" s="113">
        <f t="shared" si="4"/>
      </c>
      <c r="H239" s="120"/>
      <c r="K239" s="49" t="s">
        <v>113</v>
      </c>
      <c r="L239" s="48">
        <v>25</v>
      </c>
      <c r="N239" s="26"/>
    </row>
    <row r="240" spans="1:14" ht="15">
      <c r="A240" s="82"/>
      <c r="B240" s="140"/>
      <c r="C240" s="217"/>
      <c r="D240" s="218"/>
      <c r="E240" s="142"/>
      <c r="F240" s="11">
        <f t="shared" si="3"/>
      </c>
      <c r="G240" s="113">
        <f t="shared" si="4"/>
      </c>
      <c r="H240" s="120"/>
      <c r="K240" s="49" t="s">
        <v>114</v>
      </c>
      <c r="L240" s="48">
        <v>25</v>
      </c>
      <c r="N240" s="26"/>
    </row>
    <row r="241" spans="1:14" ht="15">
      <c r="A241" s="82"/>
      <c r="B241" s="140"/>
      <c r="C241" s="217"/>
      <c r="D241" s="218"/>
      <c r="E241" s="142"/>
      <c r="F241" s="11">
        <f t="shared" si="3"/>
      </c>
      <c r="G241" s="113">
        <f t="shared" si="4"/>
      </c>
      <c r="H241" s="120"/>
      <c r="K241" s="49" t="s">
        <v>115</v>
      </c>
      <c r="L241" s="48">
        <v>25</v>
      </c>
      <c r="N241" s="26"/>
    </row>
    <row r="242" spans="1:14" ht="15">
      <c r="A242" s="82"/>
      <c r="B242" s="140"/>
      <c r="C242" s="217"/>
      <c r="D242" s="218"/>
      <c r="E242" s="142"/>
      <c r="F242" s="11">
        <f t="shared" si="3"/>
      </c>
      <c r="G242" s="113">
        <f t="shared" si="4"/>
      </c>
      <c r="H242" s="120"/>
      <c r="K242" s="49" t="s">
        <v>116</v>
      </c>
      <c r="L242" s="48">
        <v>25</v>
      </c>
      <c r="N242" s="26"/>
    </row>
    <row r="243" spans="1:14" ht="15">
      <c r="A243" s="82"/>
      <c r="B243" s="140"/>
      <c r="C243" s="217"/>
      <c r="D243" s="218"/>
      <c r="E243" s="142"/>
      <c r="F243" s="11">
        <f t="shared" si="3"/>
      </c>
      <c r="G243" s="113">
        <f t="shared" si="4"/>
      </c>
      <c r="H243" s="120"/>
      <c r="K243" s="49" t="s">
        <v>117</v>
      </c>
      <c r="L243" s="48">
        <v>25</v>
      </c>
      <c r="N243" s="26"/>
    </row>
    <row r="244" spans="1:14" ht="15">
      <c r="A244" s="82"/>
      <c r="B244" s="140"/>
      <c r="C244" s="217"/>
      <c r="D244" s="218"/>
      <c r="E244" s="142"/>
      <c r="F244" s="11">
        <f t="shared" si="3"/>
      </c>
      <c r="G244" s="113">
        <f t="shared" si="4"/>
      </c>
      <c r="H244" s="120"/>
      <c r="K244" s="49" t="s">
        <v>118</v>
      </c>
      <c r="L244" s="48">
        <v>25</v>
      </c>
      <c r="N244" s="26"/>
    </row>
    <row r="245" spans="1:14" ht="15">
      <c r="A245" s="82"/>
      <c r="B245" s="140"/>
      <c r="C245" s="217"/>
      <c r="D245" s="218"/>
      <c r="E245" s="142"/>
      <c r="F245" s="11">
        <f t="shared" si="3"/>
      </c>
      <c r="G245" s="113">
        <f t="shared" si="4"/>
      </c>
      <c r="H245" s="120"/>
      <c r="K245" s="49" t="s">
        <v>119</v>
      </c>
      <c r="L245" s="48">
        <v>25</v>
      </c>
      <c r="N245" s="26"/>
    </row>
    <row r="246" spans="1:14" ht="15">
      <c r="A246" s="82"/>
      <c r="B246" s="140"/>
      <c r="C246" s="217"/>
      <c r="D246" s="218"/>
      <c r="E246" s="142"/>
      <c r="F246" s="11">
        <f t="shared" si="3"/>
      </c>
      <c r="G246" s="113">
        <f t="shared" si="4"/>
      </c>
      <c r="H246" s="120"/>
      <c r="K246" s="49" t="s">
        <v>120</v>
      </c>
      <c r="L246" s="48">
        <v>25</v>
      </c>
      <c r="N246" s="26"/>
    </row>
    <row r="247" spans="1:14" ht="15">
      <c r="A247" s="82"/>
      <c r="B247" s="140"/>
      <c r="C247" s="217"/>
      <c r="D247" s="218"/>
      <c r="E247" s="142"/>
      <c r="F247" s="11">
        <f t="shared" si="3"/>
      </c>
      <c r="G247" s="113">
        <f t="shared" si="4"/>
      </c>
      <c r="H247" s="120"/>
      <c r="K247" s="49" t="s">
        <v>121</v>
      </c>
      <c r="L247" s="48">
        <v>15</v>
      </c>
      <c r="N247" s="26"/>
    </row>
    <row r="248" spans="1:14" ht="15">
      <c r="A248" s="82"/>
      <c r="B248" s="140"/>
      <c r="C248" s="217"/>
      <c r="D248" s="218"/>
      <c r="E248" s="142"/>
      <c r="F248" s="11">
        <f t="shared" si="3"/>
      </c>
      <c r="G248" s="113">
        <f t="shared" si="4"/>
      </c>
      <c r="H248" s="120"/>
      <c r="K248" s="49" t="s">
        <v>0</v>
      </c>
      <c r="L248" s="48">
        <v>15</v>
      </c>
      <c r="N248" s="26"/>
    </row>
    <row r="249" spans="1:14" ht="15">
      <c r="A249" s="82"/>
      <c r="B249" s="140"/>
      <c r="C249" s="217"/>
      <c r="D249" s="218"/>
      <c r="E249" s="142"/>
      <c r="F249" s="11">
        <f t="shared" si="3"/>
      </c>
      <c r="G249" s="113">
        <f t="shared" si="4"/>
      </c>
      <c r="H249" s="120"/>
      <c r="K249" s="49" t="s">
        <v>1</v>
      </c>
      <c r="L249" s="48">
        <v>15</v>
      </c>
      <c r="N249" s="26"/>
    </row>
    <row r="250" spans="1:14" ht="15">
      <c r="A250" s="82"/>
      <c r="B250" s="140"/>
      <c r="C250" s="217"/>
      <c r="D250" s="218"/>
      <c r="E250" s="142"/>
      <c r="F250" s="11">
        <f t="shared" si="3"/>
      </c>
      <c r="G250" s="113">
        <f t="shared" si="4"/>
      </c>
      <c r="H250" s="120"/>
      <c r="K250" s="49" t="s">
        <v>2</v>
      </c>
      <c r="L250" s="48">
        <v>15</v>
      </c>
      <c r="N250" s="26"/>
    </row>
    <row r="251" spans="1:14" ht="15">
      <c r="A251" s="82"/>
      <c r="B251" s="140"/>
      <c r="C251" s="217"/>
      <c r="D251" s="218"/>
      <c r="E251" s="142"/>
      <c r="F251" s="11">
        <f t="shared" si="3"/>
      </c>
      <c r="G251" s="113">
        <f t="shared" si="4"/>
      </c>
      <c r="H251" s="120"/>
      <c r="K251" s="49" t="s">
        <v>3</v>
      </c>
      <c r="L251" s="48">
        <v>25</v>
      </c>
      <c r="N251" s="26"/>
    </row>
    <row r="252" spans="1:14" ht="15">
      <c r="A252" s="82"/>
      <c r="B252" s="140"/>
      <c r="C252" s="217"/>
      <c r="D252" s="218"/>
      <c r="E252" s="142"/>
      <c r="F252" s="11">
        <f t="shared" si="3"/>
      </c>
      <c r="G252" s="113">
        <f t="shared" si="4"/>
      </c>
      <c r="H252" s="120"/>
      <c r="K252" s="49" t="s">
        <v>4</v>
      </c>
      <c r="L252" s="48">
        <v>15</v>
      </c>
      <c r="N252" s="26"/>
    </row>
    <row r="253" spans="1:14" ht="15">
      <c r="A253" s="82"/>
      <c r="B253" s="140"/>
      <c r="C253" s="217"/>
      <c r="D253" s="218"/>
      <c r="E253" s="142"/>
      <c r="F253" s="11">
        <f t="shared" si="3"/>
      </c>
      <c r="G253" s="113">
        <f t="shared" si="4"/>
      </c>
      <c r="H253" s="120"/>
      <c r="K253" s="49" t="s">
        <v>5</v>
      </c>
      <c r="L253" s="48">
        <v>10</v>
      </c>
      <c r="N253" s="26"/>
    </row>
    <row r="254" spans="1:14" ht="15">
      <c r="A254" s="82"/>
      <c r="B254" s="140"/>
      <c r="C254" s="217"/>
      <c r="D254" s="218"/>
      <c r="E254" s="142"/>
      <c r="F254" s="11">
        <f t="shared" si="3"/>
      </c>
      <c r="G254" s="113">
        <f t="shared" si="4"/>
      </c>
      <c r="H254" s="120"/>
      <c r="K254" s="49" t="s">
        <v>237</v>
      </c>
      <c r="L254" s="48">
        <v>15</v>
      </c>
      <c r="N254" s="26"/>
    </row>
    <row r="255" spans="1:14" ht="15" thickBot="1">
      <c r="A255" s="82"/>
      <c r="B255" s="146"/>
      <c r="C255" s="226"/>
      <c r="D255" s="227"/>
      <c r="E255" s="145"/>
      <c r="F255" s="12">
        <f t="shared" si="3"/>
      </c>
      <c r="G255" s="113">
        <f t="shared" si="4"/>
      </c>
      <c r="H255" s="120"/>
      <c r="K255" s="49" t="s">
        <v>6</v>
      </c>
      <c r="L255" s="48">
        <v>10</v>
      </c>
      <c r="N255" s="26"/>
    </row>
    <row r="256" spans="1:14" ht="16.5" thickBot="1" thickTop="1">
      <c r="A256" s="82"/>
      <c r="B256" s="6"/>
      <c r="C256" s="6"/>
      <c r="D256" s="6"/>
      <c r="E256" s="6"/>
      <c r="G256" s="24">
        <f>SUM(G231:G255)</f>
        <v>0</v>
      </c>
      <c r="H256" s="120"/>
      <c r="K256" s="45"/>
      <c r="L256" s="20"/>
      <c r="N256" s="1"/>
    </row>
    <row r="257" spans="1:14" ht="15">
      <c r="A257" s="82"/>
      <c r="B257" s="6"/>
      <c r="C257" s="6"/>
      <c r="D257" s="6"/>
      <c r="E257" s="6"/>
      <c r="F257" s="6"/>
      <c r="G257" s="7"/>
      <c r="H257" s="120"/>
      <c r="L257" s="1"/>
      <c r="M257" s="64"/>
      <c r="N257" s="59"/>
    </row>
    <row r="258" spans="1:14" ht="15.75" thickBot="1">
      <c r="A258" s="82"/>
      <c r="B258" s="243" t="s">
        <v>147</v>
      </c>
      <c r="C258" s="243"/>
      <c r="D258" s="243"/>
      <c r="E258" s="243"/>
      <c r="F258" s="243"/>
      <c r="G258" s="243"/>
      <c r="H258" s="120"/>
      <c r="L258" s="1"/>
      <c r="M258" s="64"/>
      <c r="N258" s="64"/>
    </row>
    <row r="259" spans="1:14" ht="15.75" thickBot="1">
      <c r="A259" s="82"/>
      <c r="B259" s="31" t="s">
        <v>93</v>
      </c>
      <c r="C259" s="222" t="s">
        <v>7</v>
      </c>
      <c r="D259" s="222"/>
      <c r="E259" s="287" t="s">
        <v>150</v>
      </c>
      <c r="F259" s="287"/>
      <c r="G259" s="32" t="s">
        <v>92</v>
      </c>
      <c r="H259" s="120"/>
      <c r="J259" s="55" t="s">
        <v>40</v>
      </c>
      <c r="K259" s="47" t="s">
        <v>43</v>
      </c>
      <c r="L259" s="40" t="s">
        <v>92</v>
      </c>
      <c r="M259" s="1"/>
      <c r="N259" s="64"/>
    </row>
    <row r="260" spans="1:14" ht="15">
      <c r="A260" s="82"/>
      <c r="B260" s="161"/>
      <c r="C260" s="214"/>
      <c r="D260" s="215"/>
      <c r="E260" s="224"/>
      <c r="F260" s="225"/>
      <c r="G260" s="10">
        <f aca="true" t="shared" si="5" ref="G260:G273">IF($E260&lt;=0,"",VLOOKUP($E260,$K$260:$L$263,2,FALSE))</f>
      </c>
      <c r="H260" s="120"/>
      <c r="J260" s="38"/>
      <c r="K260" s="38" t="s">
        <v>35</v>
      </c>
      <c r="L260" s="41">
        <v>0</v>
      </c>
      <c r="M260" s="1"/>
      <c r="N260" s="64"/>
    </row>
    <row r="261" spans="1:14" ht="15">
      <c r="A261" s="82"/>
      <c r="B261" s="161"/>
      <c r="C261" s="217"/>
      <c r="D261" s="218"/>
      <c r="E261" s="285"/>
      <c r="F261" s="286"/>
      <c r="G261" s="113">
        <f t="shared" si="5"/>
      </c>
      <c r="H261" s="120"/>
      <c r="J261" s="38"/>
      <c r="K261" s="38" t="s">
        <v>47</v>
      </c>
      <c r="L261" s="41">
        <v>15</v>
      </c>
      <c r="M261" s="1"/>
      <c r="N261" s="64"/>
    </row>
    <row r="262" spans="1:14" ht="15.75" customHeight="1">
      <c r="A262" s="82"/>
      <c r="B262" s="161"/>
      <c r="C262" s="217"/>
      <c r="D262" s="218"/>
      <c r="E262" s="285"/>
      <c r="F262" s="286"/>
      <c r="G262" s="10">
        <f t="shared" si="5"/>
      </c>
      <c r="H262" s="120"/>
      <c r="J262" s="38"/>
      <c r="K262" s="38" t="s">
        <v>148</v>
      </c>
      <c r="L262" s="41">
        <v>25</v>
      </c>
      <c r="M262" s="1"/>
      <c r="N262" s="1"/>
    </row>
    <row r="263" spans="1:14" ht="15" thickBot="1">
      <c r="A263" s="82"/>
      <c r="B263" s="161" t="s">
        <v>82</v>
      </c>
      <c r="C263" s="217"/>
      <c r="D263" s="218"/>
      <c r="E263" s="285"/>
      <c r="F263" s="286"/>
      <c r="G263" s="10">
        <f t="shared" si="5"/>
      </c>
      <c r="H263" s="120"/>
      <c r="J263" s="38"/>
      <c r="K263" s="39" t="s">
        <v>46</v>
      </c>
      <c r="L263" s="42">
        <v>25</v>
      </c>
      <c r="M263" s="1"/>
      <c r="N263" s="1"/>
    </row>
    <row r="264" spans="1:14" ht="15">
      <c r="A264" s="82"/>
      <c r="B264" s="161" t="s">
        <v>82</v>
      </c>
      <c r="C264" s="217"/>
      <c r="D264" s="218"/>
      <c r="E264" s="285"/>
      <c r="F264" s="286"/>
      <c r="G264" s="10">
        <f t="shared" si="5"/>
      </c>
      <c r="H264" s="120"/>
      <c r="J264" s="56"/>
      <c r="K264" s="21"/>
      <c r="L264" s="1"/>
      <c r="M264" s="1"/>
      <c r="N264" s="1"/>
    </row>
    <row r="265" spans="1:14" ht="15">
      <c r="A265" s="82"/>
      <c r="B265" s="161" t="s">
        <v>82</v>
      </c>
      <c r="C265" s="217"/>
      <c r="D265" s="218"/>
      <c r="E265" s="285"/>
      <c r="F265" s="286"/>
      <c r="G265" s="10">
        <f t="shared" si="5"/>
      </c>
      <c r="H265" s="120"/>
      <c r="J265" s="56"/>
      <c r="K265" s="21"/>
      <c r="L265" s="1"/>
      <c r="M265" s="1"/>
      <c r="N265" s="1"/>
    </row>
    <row r="266" spans="1:14" ht="15">
      <c r="A266" s="82"/>
      <c r="B266" s="161" t="s">
        <v>82</v>
      </c>
      <c r="C266" s="217"/>
      <c r="D266" s="218"/>
      <c r="E266" s="285"/>
      <c r="F266" s="286"/>
      <c r="G266" s="10">
        <f t="shared" si="5"/>
      </c>
      <c r="H266" s="120"/>
      <c r="L266" s="1"/>
      <c r="M266" s="1"/>
      <c r="N266" s="1"/>
    </row>
    <row r="267" spans="1:14" ht="15">
      <c r="A267" s="82"/>
      <c r="B267" s="161" t="s">
        <v>82</v>
      </c>
      <c r="C267" s="217"/>
      <c r="D267" s="218"/>
      <c r="E267" s="285"/>
      <c r="F267" s="286"/>
      <c r="G267" s="10">
        <f t="shared" si="5"/>
      </c>
      <c r="H267" s="120"/>
      <c r="L267" s="1"/>
      <c r="M267" s="1"/>
      <c r="N267" s="1"/>
    </row>
    <row r="268" spans="1:14" ht="15">
      <c r="A268" s="82"/>
      <c r="B268" s="161" t="s">
        <v>82</v>
      </c>
      <c r="C268" s="217"/>
      <c r="D268" s="218"/>
      <c r="E268" s="285"/>
      <c r="F268" s="286"/>
      <c r="G268" s="10">
        <f t="shared" si="5"/>
      </c>
      <c r="H268" s="120"/>
      <c r="L268" s="1"/>
      <c r="M268" s="1"/>
      <c r="N268" s="1"/>
    </row>
    <row r="269" spans="1:14" ht="15">
      <c r="A269" s="82"/>
      <c r="B269" s="161" t="s">
        <v>82</v>
      </c>
      <c r="C269" s="217"/>
      <c r="D269" s="218"/>
      <c r="E269" s="285"/>
      <c r="F269" s="286"/>
      <c r="G269" s="10">
        <f t="shared" si="5"/>
      </c>
      <c r="H269" s="120"/>
      <c r="L269" s="1"/>
      <c r="N269" s="1"/>
    </row>
    <row r="270" spans="1:14" ht="15">
      <c r="A270" s="82"/>
      <c r="B270" s="161" t="s">
        <v>82</v>
      </c>
      <c r="C270" s="217"/>
      <c r="D270" s="218"/>
      <c r="E270" s="285"/>
      <c r="F270" s="286"/>
      <c r="G270" s="10">
        <f t="shared" si="5"/>
      </c>
      <c r="H270" s="120"/>
      <c r="L270" s="1"/>
      <c r="N270" s="1"/>
    </row>
    <row r="271" spans="1:14" ht="15">
      <c r="A271" s="82"/>
      <c r="B271" s="161" t="s">
        <v>82</v>
      </c>
      <c r="C271" s="217"/>
      <c r="D271" s="218"/>
      <c r="E271" s="285"/>
      <c r="F271" s="286"/>
      <c r="G271" s="10">
        <f t="shared" si="5"/>
      </c>
      <c r="H271" s="120"/>
      <c r="L271" s="1"/>
      <c r="N271" s="1"/>
    </row>
    <row r="272" spans="1:12" ht="15">
      <c r="A272" s="82"/>
      <c r="B272" s="161" t="s">
        <v>82</v>
      </c>
      <c r="C272" s="217"/>
      <c r="D272" s="218"/>
      <c r="E272" s="285"/>
      <c r="F272" s="286"/>
      <c r="G272" s="10">
        <f t="shared" si="5"/>
      </c>
      <c r="H272" s="120"/>
      <c r="L272" s="1"/>
    </row>
    <row r="273" spans="1:13" ht="15" thickBot="1">
      <c r="A273" s="82"/>
      <c r="B273" s="162"/>
      <c r="C273" s="226"/>
      <c r="D273" s="227"/>
      <c r="E273" s="314"/>
      <c r="F273" s="315"/>
      <c r="G273" s="10">
        <f t="shared" si="5"/>
      </c>
      <c r="H273" s="120"/>
      <c r="L273" s="1"/>
      <c r="M273" s="59"/>
    </row>
    <row r="274" spans="1:13" ht="16.5" thickBot="1" thickTop="1">
      <c r="A274" s="82"/>
      <c r="B274" s="25"/>
      <c r="C274" s="22"/>
      <c r="D274" s="22"/>
      <c r="E274" s="25"/>
      <c r="F274" s="25"/>
      <c r="G274" s="24">
        <f>SUM(G260:G273)</f>
        <v>0</v>
      </c>
      <c r="H274" s="120"/>
      <c r="M274" s="64"/>
    </row>
    <row r="275" spans="1:14" ht="15">
      <c r="A275" s="82"/>
      <c r="B275" s="25"/>
      <c r="C275" s="25"/>
      <c r="D275" s="25"/>
      <c r="E275" s="25"/>
      <c r="F275" s="26"/>
      <c r="G275" s="26"/>
      <c r="H275" s="120"/>
      <c r="M275" s="64"/>
      <c r="N275" s="59"/>
    </row>
    <row r="276" spans="1:14" ht="15.75" thickBot="1">
      <c r="A276" s="82"/>
      <c r="B276" s="243" t="s">
        <v>151</v>
      </c>
      <c r="C276" s="243"/>
      <c r="D276" s="243"/>
      <c r="E276" s="243"/>
      <c r="F276" s="243"/>
      <c r="G276" s="243"/>
      <c r="M276" s="64"/>
      <c r="N276" s="64"/>
    </row>
    <row r="277" spans="1:14" ht="15.75" thickBot="1">
      <c r="A277" s="82"/>
      <c r="B277" s="31" t="s">
        <v>93</v>
      </c>
      <c r="C277" s="109" t="s">
        <v>7</v>
      </c>
      <c r="D277" s="287" t="s">
        <v>45</v>
      </c>
      <c r="E277" s="287"/>
      <c r="F277" s="9" t="s">
        <v>149</v>
      </c>
      <c r="G277" s="32" t="s">
        <v>92</v>
      </c>
      <c r="J277" s="93" t="s">
        <v>40</v>
      </c>
      <c r="K277" s="95" t="s">
        <v>41</v>
      </c>
      <c r="L277" s="96" t="s">
        <v>92</v>
      </c>
      <c r="N277" s="64"/>
    </row>
    <row r="278" spans="1:14" ht="15">
      <c r="A278" s="82"/>
      <c r="B278" s="161"/>
      <c r="C278" s="141"/>
      <c r="D278" s="214"/>
      <c r="E278" s="216"/>
      <c r="F278" s="141"/>
      <c r="G278" s="10">
        <f aca="true" t="shared" si="6" ref="G278:G297">IF($F278&lt;=0,"",VLOOKUP($F278,$K$278:$L$280,2,FALSE))</f>
      </c>
      <c r="J278" s="38"/>
      <c r="K278" s="38" t="s">
        <v>42</v>
      </c>
      <c r="L278" s="41">
        <v>25</v>
      </c>
      <c r="N278" s="64"/>
    </row>
    <row r="279" spans="1:12" ht="15">
      <c r="A279" s="82"/>
      <c r="B279" s="161"/>
      <c r="C279" s="141"/>
      <c r="D279" s="236"/>
      <c r="E279" s="237"/>
      <c r="F279" s="141"/>
      <c r="G279" s="113">
        <f t="shared" si="6"/>
      </c>
      <c r="J279" s="38"/>
      <c r="K279" s="38" t="s">
        <v>44</v>
      </c>
      <c r="L279" s="41">
        <v>15</v>
      </c>
    </row>
    <row r="280" spans="1:12" ht="15" thickBot="1">
      <c r="A280" s="82"/>
      <c r="B280" s="161"/>
      <c r="C280" s="141"/>
      <c r="D280" s="217"/>
      <c r="E280" s="218"/>
      <c r="F280" s="141"/>
      <c r="G280" s="113">
        <f t="shared" si="6"/>
      </c>
      <c r="J280" s="38"/>
      <c r="K280" s="39"/>
      <c r="L280" s="42"/>
    </row>
    <row r="281" spans="1:12" ht="15">
      <c r="A281" s="82"/>
      <c r="B281" s="163"/>
      <c r="C281" s="164"/>
      <c r="D281" s="217"/>
      <c r="E281" s="218"/>
      <c r="F281" s="141"/>
      <c r="G281" s="113">
        <f t="shared" si="6"/>
      </c>
      <c r="J281" s="57"/>
      <c r="K281" s="57"/>
      <c r="L281" s="64"/>
    </row>
    <row r="282" spans="1:12" ht="15">
      <c r="A282" s="82"/>
      <c r="B282" s="163"/>
      <c r="C282" s="164"/>
      <c r="D282" s="217"/>
      <c r="E282" s="218"/>
      <c r="F282" s="141"/>
      <c r="G282" s="113">
        <f t="shared" si="6"/>
      </c>
      <c r="J282" s="57"/>
      <c r="K282" s="57"/>
      <c r="L282" s="64"/>
    </row>
    <row r="283" spans="1:12" ht="15">
      <c r="A283" s="82"/>
      <c r="B283" s="163"/>
      <c r="C283" s="164"/>
      <c r="D283" s="217"/>
      <c r="E283" s="218"/>
      <c r="F283" s="141"/>
      <c r="G283" s="113">
        <f t="shared" si="6"/>
      </c>
      <c r="J283" s="57"/>
      <c r="K283" s="57"/>
      <c r="L283" s="64"/>
    </row>
    <row r="284" spans="1:12" ht="15">
      <c r="A284" s="82"/>
      <c r="B284" s="163"/>
      <c r="C284" s="164"/>
      <c r="D284" s="217"/>
      <c r="E284" s="218"/>
      <c r="F284" s="141"/>
      <c r="G284" s="113">
        <f t="shared" si="6"/>
      </c>
      <c r="J284" s="57"/>
      <c r="K284" s="57"/>
      <c r="L284" s="64"/>
    </row>
    <row r="285" spans="1:12" ht="15">
      <c r="A285" s="82"/>
      <c r="B285" s="163"/>
      <c r="C285" s="164"/>
      <c r="D285" s="217"/>
      <c r="E285" s="218"/>
      <c r="F285" s="141"/>
      <c r="G285" s="113">
        <f t="shared" si="6"/>
      </c>
      <c r="J285" s="57"/>
      <c r="K285" s="57"/>
      <c r="L285" s="64"/>
    </row>
    <row r="286" spans="1:12" ht="15">
      <c r="A286" s="82"/>
      <c r="B286" s="163"/>
      <c r="C286" s="164"/>
      <c r="D286" s="217"/>
      <c r="E286" s="218"/>
      <c r="F286" s="141"/>
      <c r="G286" s="113">
        <f t="shared" si="6"/>
      </c>
      <c r="J286" s="57"/>
      <c r="K286" s="57"/>
      <c r="L286" s="64"/>
    </row>
    <row r="287" spans="1:12" ht="15">
      <c r="A287" s="82"/>
      <c r="B287" s="163"/>
      <c r="C287" s="164"/>
      <c r="D287" s="217"/>
      <c r="E287" s="218"/>
      <c r="F287" s="141"/>
      <c r="G287" s="113">
        <f t="shared" si="6"/>
      </c>
      <c r="J287" s="57"/>
      <c r="K287" s="57"/>
      <c r="L287" s="64"/>
    </row>
    <row r="288" spans="1:12" ht="15">
      <c r="A288" s="82"/>
      <c r="B288" s="163"/>
      <c r="C288" s="164"/>
      <c r="D288" s="217"/>
      <c r="E288" s="218"/>
      <c r="F288" s="141"/>
      <c r="G288" s="113">
        <f t="shared" si="6"/>
      </c>
      <c r="J288" s="57"/>
      <c r="K288" s="57"/>
      <c r="L288" s="64"/>
    </row>
    <row r="289" spans="1:12" ht="15">
      <c r="A289" s="82"/>
      <c r="B289" s="163"/>
      <c r="C289" s="164"/>
      <c r="D289" s="217"/>
      <c r="E289" s="218"/>
      <c r="F289" s="141"/>
      <c r="G289" s="113">
        <f t="shared" si="6"/>
      </c>
      <c r="J289" s="57"/>
      <c r="K289" s="57"/>
      <c r="L289" s="64"/>
    </row>
    <row r="290" spans="1:12" ht="15">
      <c r="A290" s="82"/>
      <c r="B290" s="163"/>
      <c r="C290" s="164"/>
      <c r="D290" s="217"/>
      <c r="E290" s="218"/>
      <c r="F290" s="141"/>
      <c r="G290" s="113">
        <f t="shared" si="6"/>
      </c>
      <c r="J290" s="57"/>
      <c r="K290" s="57"/>
      <c r="L290" s="64"/>
    </row>
    <row r="291" spans="1:12" ht="15">
      <c r="A291" s="82"/>
      <c r="B291" s="163"/>
      <c r="C291" s="164"/>
      <c r="D291" s="217"/>
      <c r="E291" s="218"/>
      <c r="F291" s="141"/>
      <c r="G291" s="113">
        <f t="shared" si="6"/>
      </c>
      <c r="J291" s="57"/>
      <c r="K291" s="57"/>
      <c r="L291" s="64"/>
    </row>
    <row r="292" spans="1:12" ht="15">
      <c r="A292" s="82"/>
      <c r="B292" s="163"/>
      <c r="C292" s="164"/>
      <c r="D292" s="217"/>
      <c r="E292" s="218"/>
      <c r="F292" s="141"/>
      <c r="G292" s="113">
        <f t="shared" si="6"/>
      </c>
      <c r="J292" s="57"/>
      <c r="K292" s="57"/>
      <c r="L292" s="64"/>
    </row>
    <row r="293" spans="1:12" ht="15">
      <c r="A293" s="82"/>
      <c r="B293" s="163"/>
      <c r="C293" s="164"/>
      <c r="D293" s="217"/>
      <c r="E293" s="218"/>
      <c r="F293" s="141"/>
      <c r="G293" s="113">
        <f t="shared" si="6"/>
      </c>
      <c r="J293" s="57"/>
      <c r="K293" s="57"/>
      <c r="L293" s="64"/>
    </row>
    <row r="294" spans="1:10" ht="15">
      <c r="A294" s="82"/>
      <c r="B294" s="163"/>
      <c r="C294" s="164"/>
      <c r="D294" s="217"/>
      <c r="E294" s="218"/>
      <c r="F294" s="141"/>
      <c r="G294" s="113">
        <f t="shared" si="6"/>
      </c>
      <c r="J294" s="57"/>
    </row>
    <row r="295" spans="1:7" ht="15">
      <c r="A295" s="82"/>
      <c r="B295" s="161"/>
      <c r="C295" s="141"/>
      <c r="D295" s="217"/>
      <c r="E295" s="218"/>
      <c r="F295" s="141"/>
      <c r="G295" s="113">
        <f t="shared" si="6"/>
      </c>
    </row>
    <row r="296" spans="1:7" ht="15">
      <c r="A296" s="82"/>
      <c r="B296" s="161"/>
      <c r="C296" s="141"/>
      <c r="D296" s="217"/>
      <c r="E296" s="218"/>
      <c r="F296" s="141"/>
      <c r="G296" s="113">
        <f t="shared" si="6"/>
      </c>
    </row>
    <row r="297" spans="1:7" ht="15" thickBot="1">
      <c r="A297" s="82"/>
      <c r="B297" s="163"/>
      <c r="C297" s="164"/>
      <c r="D297" s="217"/>
      <c r="E297" s="218"/>
      <c r="F297" s="164"/>
      <c r="G297" s="114">
        <f t="shared" si="6"/>
      </c>
    </row>
    <row r="298" spans="1:7" ht="16.5" thickBot="1" thickTop="1">
      <c r="A298" s="82"/>
      <c r="B298" s="36"/>
      <c r="C298" s="36"/>
      <c r="D298" s="36"/>
      <c r="E298" s="36"/>
      <c r="F298" s="37"/>
      <c r="G298" s="35">
        <f>SUM(G278:G297)</f>
        <v>0</v>
      </c>
    </row>
    <row r="299" spans="2:7" ht="15.75" customHeight="1">
      <c r="B299" s="25"/>
      <c r="C299" s="25"/>
      <c r="D299" s="25"/>
      <c r="E299" s="25"/>
      <c r="F299" s="25"/>
      <c r="G299" s="28"/>
    </row>
    <row r="300" spans="2:7" ht="16.5" customHeight="1" thickBot="1">
      <c r="B300" s="316" t="s">
        <v>238</v>
      </c>
      <c r="C300" s="316"/>
      <c r="D300" s="316"/>
      <c r="E300" s="316"/>
      <c r="F300" s="316"/>
      <c r="G300" s="316"/>
    </row>
    <row r="301" spans="2:12" ht="15" customHeight="1" thickBot="1">
      <c r="B301" s="31" t="s">
        <v>93</v>
      </c>
      <c r="C301" s="263" t="s">
        <v>9</v>
      </c>
      <c r="D301" s="230"/>
      <c r="E301" s="230"/>
      <c r="F301" s="231"/>
      <c r="G301" s="32" t="s">
        <v>92</v>
      </c>
      <c r="I301" s="198"/>
      <c r="J301" s="54" t="s">
        <v>48</v>
      </c>
      <c r="K301" s="51" t="s">
        <v>266</v>
      </c>
      <c r="L301" s="18" t="s">
        <v>92</v>
      </c>
    </row>
    <row r="302" spans="2:12" ht="15">
      <c r="B302" s="150"/>
      <c r="C302" s="214"/>
      <c r="D302" s="215"/>
      <c r="E302" s="215"/>
      <c r="F302" s="216"/>
      <c r="G302" s="113">
        <f>IF(ISBLANK($C302),"",$L$302)</f>
      </c>
      <c r="I302" s="198"/>
      <c r="K302" s="43" t="s">
        <v>254</v>
      </c>
      <c r="L302" s="19">
        <v>10</v>
      </c>
    </row>
    <row r="303" spans="2:12" ht="15" thickBot="1">
      <c r="B303" s="150"/>
      <c r="C303" s="217"/>
      <c r="D303" s="264"/>
      <c r="E303" s="264"/>
      <c r="F303" s="218"/>
      <c r="G303" s="113">
        <f>IF(ISBLANK($C303),"",$L$302)</f>
      </c>
      <c r="I303" s="198"/>
      <c r="K303" s="205"/>
      <c r="L303" s="20"/>
    </row>
    <row r="304" spans="2:9" ht="15">
      <c r="B304" s="150"/>
      <c r="C304" s="217"/>
      <c r="D304" s="264"/>
      <c r="E304" s="264"/>
      <c r="F304" s="218"/>
      <c r="G304" s="113">
        <f>IF(ISBLANK($C304),"",$L$302)</f>
      </c>
      <c r="I304" s="198"/>
    </row>
    <row r="305" spans="1:14" s="200" customFormat="1" ht="15">
      <c r="A305" s="83"/>
      <c r="B305" s="153"/>
      <c r="C305" s="217"/>
      <c r="D305" s="264"/>
      <c r="E305" s="264"/>
      <c r="F305" s="218"/>
      <c r="G305" s="201">
        <f>IF(ISBLANK($C305),"",$L$302)</f>
      </c>
      <c r="H305" s="83"/>
      <c r="J305" s="53"/>
      <c r="L305" s="15"/>
      <c r="M305" s="15"/>
      <c r="N305" s="15"/>
    </row>
    <row r="306" spans="2:9" ht="15" thickBot="1">
      <c r="B306" s="153"/>
      <c r="C306" s="320"/>
      <c r="D306" s="321"/>
      <c r="E306" s="321"/>
      <c r="F306" s="322"/>
      <c r="G306" s="114">
        <f>IF(ISBLANK($C306),"",$L$302)</f>
      </c>
      <c r="I306" s="198"/>
    </row>
    <row r="307" spans="2:9" ht="16.5" thickBot="1" thickTop="1">
      <c r="B307" s="36"/>
      <c r="C307" s="36"/>
      <c r="D307" s="36"/>
      <c r="E307" s="36"/>
      <c r="F307" s="37"/>
      <c r="G307" s="35">
        <f>SUM(G302:G306)</f>
        <v>0</v>
      </c>
      <c r="I307" s="198"/>
    </row>
    <row r="308" spans="2:9" ht="15">
      <c r="B308" s="25"/>
      <c r="C308" s="25"/>
      <c r="D308" s="25"/>
      <c r="E308" s="25"/>
      <c r="F308" s="25"/>
      <c r="G308" s="28"/>
      <c r="I308" s="198"/>
    </row>
    <row r="309" spans="2:9" ht="15.75" thickBot="1">
      <c r="B309" s="243" t="s">
        <v>239</v>
      </c>
      <c r="C309" s="243"/>
      <c r="D309" s="243"/>
      <c r="E309" s="243"/>
      <c r="F309" s="243"/>
      <c r="G309" s="243"/>
      <c r="H309" s="121"/>
      <c r="I309" s="198"/>
    </row>
    <row r="310" spans="2:12" ht="15.75" thickBot="1">
      <c r="B310" s="31" t="s">
        <v>93</v>
      </c>
      <c r="C310" s="222" t="s">
        <v>9</v>
      </c>
      <c r="D310" s="222"/>
      <c r="E310" s="222" t="s">
        <v>10</v>
      </c>
      <c r="F310" s="222"/>
      <c r="G310" s="32" t="s">
        <v>92</v>
      </c>
      <c r="I310" s="198"/>
      <c r="J310" s="54" t="s">
        <v>48</v>
      </c>
      <c r="K310" s="51" t="s">
        <v>265</v>
      </c>
      <c r="L310" s="18" t="s">
        <v>92</v>
      </c>
    </row>
    <row r="311" spans="2:12" ht="15" thickBot="1">
      <c r="B311" s="150"/>
      <c r="C311" s="214"/>
      <c r="D311" s="216"/>
      <c r="E311" s="214"/>
      <c r="F311" s="216"/>
      <c r="G311" s="113">
        <f>IF(ISBLANK($C311),"",$L$311)</f>
      </c>
      <c r="I311" s="198"/>
      <c r="K311" s="208" t="s">
        <v>263</v>
      </c>
      <c r="L311" s="209">
        <v>15</v>
      </c>
    </row>
    <row r="312" spans="2:7" ht="16.5" thickBot="1" thickTop="1">
      <c r="B312" s="36"/>
      <c r="C312" s="36"/>
      <c r="D312" s="36"/>
      <c r="E312" s="36"/>
      <c r="F312" s="37"/>
      <c r="G312" s="35">
        <f>SUM(G311:G311)</f>
        <v>0</v>
      </c>
    </row>
    <row r="313" spans="2:7" ht="15">
      <c r="B313" s="25"/>
      <c r="C313" s="25"/>
      <c r="D313" s="25"/>
      <c r="E313" s="25"/>
      <c r="F313" s="25"/>
      <c r="G313" s="112"/>
    </row>
    <row r="314" spans="1:14" s="200" customFormat="1" ht="15.75" thickBot="1">
      <c r="A314" s="83"/>
      <c r="B314" s="243" t="s">
        <v>258</v>
      </c>
      <c r="C314" s="243"/>
      <c r="D314" s="243"/>
      <c r="E314" s="243"/>
      <c r="F314" s="243"/>
      <c r="G314" s="243"/>
      <c r="H314" s="121"/>
      <c r="J314" s="53"/>
      <c r="L314" s="15"/>
      <c r="M314" s="15"/>
      <c r="N314" s="15"/>
    </row>
    <row r="315" spans="1:14" s="200" customFormat="1" ht="15.75" thickBot="1">
      <c r="A315" s="83"/>
      <c r="B315" s="31" t="s">
        <v>93</v>
      </c>
      <c r="C315" s="340" t="s">
        <v>261</v>
      </c>
      <c r="D315" s="341"/>
      <c r="E315" s="340" t="s">
        <v>262</v>
      </c>
      <c r="F315" s="341"/>
      <c r="G315" s="32" t="s">
        <v>92</v>
      </c>
      <c r="H315" s="83"/>
      <c r="J315" s="93" t="s">
        <v>40</v>
      </c>
      <c r="K315" s="51" t="s">
        <v>264</v>
      </c>
      <c r="L315" s="18" t="s">
        <v>92</v>
      </c>
      <c r="M315" s="15"/>
      <c r="N315" s="15"/>
    </row>
    <row r="316" spans="1:14" s="200" customFormat="1" ht="15">
      <c r="A316" s="83"/>
      <c r="B316" s="150"/>
      <c r="C316" s="214"/>
      <c r="D316" s="216"/>
      <c r="E316" s="342"/>
      <c r="F316" s="343"/>
      <c r="G316" s="10">
        <f>IF($E316&lt;=0,"",VLOOKUP($E316,$K$316:$L$318,2,FALSE))</f>
      </c>
      <c r="H316" s="83"/>
      <c r="J316" s="53"/>
      <c r="K316" s="206" t="s">
        <v>259</v>
      </c>
      <c r="L316" s="19">
        <v>25</v>
      </c>
      <c r="M316" s="15"/>
      <c r="N316" s="15"/>
    </row>
    <row r="317" spans="1:14" s="200" customFormat="1" ht="15">
      <c r="A317" s="83"/>
      <c r="B317" s="150"/>
      <c r="C317" s="217"/>
      <c r="D317" s="218"/>
      <c r="E317" s="217"/>
      <c r="F317" s="218"/>
      <c r="G317" s="201">
        <f>IF($E317&lt;=0,"",VLOOKUP($E317,$K$316:$L$318,2,FALSE))</f>
      </c>
      <c r="H317" s="83"/>
      <c r="J317" s="53"/>
      <c r="K317" s="43" t="s">
        <v>260</v>
      </c>
      <c r="L317" s="19">
        <v>15</v>
      </c>
      <c r="M317" s="15"/>
      <c r="N317" s="15"/>
    </row>
    <row r="318" spans="1:14" s="200" customFormat="1" ht="15" thickBot="1">
      <c r="A318" s="83"/>
      <c r="B318" s="150"/>
      <c r="C318" s="217"/>
      <c r="D318" s="218"/>
      <c r="E318" s="217"/>
      <c r="F318" s="218"/>
      <c r="G318" s="201">
        <f>IF($E318&lt;=0,"",VLOOKUP($E318,$K$316:$L$318,2,FALSE))</f>
      </c>
      <c r="H318" s="83"/>
      <c r="J318" s="53"/>
      <c r="K318" s="45"/>
      <c r="L318" s="20"/>
      <c r="M318" s="15"/>
      <c r="N318" s="15"/>
    </row>
    <row r="319" spans="1:14" s="200" customFormat="1" ht="15">
      <c r="A319" s="83"/>
      <c r="B319" s="153"/>
      <c r="C319" s="217"/>
      <c r="D319" s="218"/>
      <c r="E319" s="236"/>
      <c r="F319" s="237"/>
      <c r="G319" s="201">
        <f>IF($E319&lt;=0,"",VLOOKUP($E319,$K$316:$L$318,2,FALSE))</f>
      </c>
      <c r="H319" s="83"/>
      <c r="J319" s="53"/>
      <c r="K319" s="5"/>
      <c r="L319" s="21"/>
      <c r="M319" s="15"/>
      <c r="N319" s="15"/>
    </row>
    <row r="320" spans="1:14" s="200" customFormat="1" ht="15" thickBot="1">
      <c r="A320" s="83"/>
      <c r="B320" s="153"/>
      <c r="C320" s="320"/>
      <c r="D320" s="322"/>
      <c r="E320" s="320"/>
      <c r="F320" s="322"/>
      <c r="G320" s="202">
        <f>IF($E320&lt;=0,"",VLOOKUP($E320,$K$316:$L$318,2,FALSE))</f>
      </c>
      <c r="H320" s="83"/>
      <c r="J320" s="53"/>
      <c r="L320" s="15"/>
      <c r="M320" s="15"/>
      <c r="N320" s="15"/>
    </row>
    <row r="321" spans="1:14" s="200" customFormat="1" ht="16.5" thickBot="1" thickTop="1">
      <c r="A321" s="83"/>
      <c r="B321" s="36"/>
      <c r="C321" s="36"/>
      <c r="D321" s="36"/>
      <c r="E321" s="36"/>
      <c r="F321" s="37"/>
      <c r="G321" s="35">
        <f>SUM(G316:G320)</f>
        <v>0</v>
      </c>
      <c r="H321" s="83"/>
      <c r="J321" s="53"/>
      <c r="L321" s="15"/>
      <c r="M321" s="15"/>
      <c r="N321" s="15"/>
    </row>
    <row r="322" spans="1:14" s="200" customFormat="1" ht="15.75" thickBot="1">
      <c r="A322" s="83"/>
      <c r="B322" s="25"/>
      <c r="C322" s="25"/>
      <c r="D322" s="25"/>
      <c r="E322" s="25"/>
      <c r="F322" s="25"/>
      <c r="G322" s="207"/>
      <c r="H322" s="83"/>
      <c r="J322" s="53"/>
      <c r="L322" s="15"/>
      <c r="M322" s="15"/>
      <c r="N322" s="15"/>
    </row>
    <row r="323" spans="6:7" ht="18" thickBot="1">
      <c r="F323" s="29" t="s">
        <v>84</v>
      </c>
      <c r="G323" s="30">
        <f>G312+G307+G298+G274+G256+G226+G218+G210+G202+G194+G186+G178+G170+G162+G321</f>
        <v>0</v>
      </c>
    </row>
    <row r="324" spans="6:16" ht="15">
      <c r="F324" s="5"/>
      <c r="P324" s="5"/>
    </row>
    <row r="325" spans="1:16" ht="21">
      <c r="A325" s="82"/>
      <c r="B325" s="307" t="s">
        <v>123</v>
      </c>
      <c r="C325" s="307"/>
      <c r="D325" s="307"/>
      <c r="E325" s="307"/>
      <c r="F325" s="307"/>
      <c r="G325" s="307"/>
      <c r="H325" s="121"/>
      <c r="P325" s="5"/>
    </row>
    <row r="326" spans="6:16" ht="15">
      <c r="F326" s="5"/>
      <c r="M326" s="5"/>
      <c r="P326" s="5"/>
    </row>
    <row r="327" spans="2:16" ht="15.75" thickBot="1">
      <c r="B327" s="248" t="s">
        <v>230</v>
      </c>
      <c r="C327" s="248"/>
      <c r="D327" s="248"/>
      <c r="E327" s="248"/>
      <c r="F327" s="248"/>
      <c r="G327" s="248"/>
      <c r="M327" s="5"/>
      <c r="P327" s="5"/>
    </row>
    <row r="328" spans="2:14" s="5" customFormat="1" ht="15.75" thickBot="1">
      <c r="B328" s="223" t="s">
        <v>91</v>
      </c>
      <c r="C328" s="222"/>
      <c r="D328" s="222"/>
      <c r="E328" s="222"/>
      <c r="F328" s="105" t="s">
        <v>11</v>
      </c>
      <c r="G328" s="97" t="s">
        <v>12</v>
      </c>
      <c r="H328" s="4"/>
      <c r="J328" s="54" t="s">
        <v>40</v>
      </c>
      <c r="K328" s="51" t="s">
        <v>206</v>
      </c>
      <c r="L328" s="107"/>
      <c r="N328" s="1"/>
    </row>
    <row r="329" spans="2:12" s="5" customFormat="1" ht="15">
      <c r="B329" s="327"/>
      <c r="C329" s="328"/>
      <c r="D329" s="328"/>
      <c r="E329" s="329"/>
      <c r="F329" s="165"/>
      <c r="G329" s="113">
        <f>IF($B329&lt;=0,"",VLOOKUP($B329,$K$328:$L$332,2,FALSE))</f>
      </c>
      <c r="H329" s="4"/>
      <c r="J329" s="53"/>
      <c r="K329" s="43" t="s">
        <v>65</v>
      </c>
      <c r="L329" s="19">
        <v>1</v>
      </c>
    </row>
    <row r="330" spans="2:12" s="5" customFormat="1" ht="15">
      <c r="B330" s="327"/>
      <c r="C330" s="328"/>
      <c r="D330" s="328"/>
      <c r="E330" s="329"/>
      <c r="F330" s="165"/>
      <c r="G330" s="10">
        <f>IF($B330&lt;=0,"",VLOOKUP($B330,$K$328:$L$332,2,FALSE))</f>
      </c>
      <c r="H330" s="4"/>
      <c r="J330" s="53"/>
      <c r="K330" s="43" t="s">
        <v>56</v>
      </c>
      <c r="L330" s="19">
        <v>1</v>
      </c>
    </row>
    <row r="331" spans="2:12" s="5" customFormat="1" ht="15">
      <c r="B331" s="327"/>
      <c r="C331" s="328"/>
      <c r="D331" s="328"/>
      <c r="E331" s="329"/>
      <c r="F331" s="165"/>
      <c r="G331" s="10">
        <f>IF($B331&lt;=0,"",VLOOKUP($B331,$K$328:$L$332,2,FALSE))</f>
      </c>
      <c r="H331" s="4"/>
      <c r="J331" s="53"/>
      <c r="K331" s="43" t="s">
        <v>49</v>
      </c>
      <c r="L331" s="19">
        <v>1</v>
      </c>
    </row>
    <row r="332" spans="2:12" s="5" customFormat="1" ht="15" thickBot="1">
      <c r="B332" s="317"/>
      <c r="C332" s="318"/>
      <c r="D332" s="318"/>
      <c r="E332" s="319"/>
      <c r="F332" s="210"/>
      <c r="G332" s="10">
        <f>IF($B332&lt;=0,"",VLOOKUP($B332,$K$328:$L$332,2,FALSE))</f>
      </c>
      <c r="H332" s="4"/>
      <c r="J332" s="53"/>
      <c r="K332" s="45" t="s">
        <v>28</v>
      </c>
      <c r="L332" s="20">
        <v>1</v>
      </c>
    </row>
    <row r="333" spans="2:8" s="5" customFormat="1" ht="16.5" thickBot="1" thickTop="1">
      <c r="B333" s="88"/>
      <c r="C333" s="88"/>
      <c r="D333" s="88"/>
      <c r="E333" s="88"/>
      <c r="F333" s="26"/>
      <c r="G333" s="24">
        <f>SUM(G329:G332)</f>
        <v>0</v>
      </c>
      <c r="H333" s="102"/>
    </row>
    <row r="334" spans="7:8" s="5" customFormat="1" ht="15">
      <c r="G334" s="129"/>
      <c r="H334" s="102"/>
    </row>
    <row r="335" spans="2:8" s="5" customFormat="1" ht="15.75" thickBot="1">
      <c r="B335" s="248" t="s">
        <v>124</v>
      </c>
      <c r="C335" s="248"/>
      <c r="D335" s="248"/>
      <c r="E335" s="248"/>
      <c r="F335" s="248"/>
      <c r="G335" s="248"/>
      <c r="H335" s="102"/>
    </row>
    <row r="336" spans="2:8" s="5" customFormat="1" ht="15" thickBot="1">
      <c r="B336" s="229"/>
      <c r="C336" s="230"/>
      <c r="D336" s="230"/>
      <c r="E336" s="230"/>
      <c r="F336" s="231"/>
      <c r="G336" s="97" t="s">
        <v>12</v>
      </c>
      <c r="H336" s="80"/>
    </row>
    <row r="337" spans="2:8" s="5" customFormat="1" ht="15.75" customHeight="1">
      <c r="B337" s="245" t="s">
        <v>129</v>
      </c>
      <c r="C337" s="246"/>
      <c r="D337" s="246"/>
      <c r="E337" s="246"/>
      <c r="F337" s="246"/>
      <c r="G337" s="240">
        <f>IF(ISBLANK($C338),"",1)</f>
      </c>
      <c r="H337" s="103"/>
    </row>
    <row r="338" spans="2:8" s="5" customFormat="1" ht="15.75" customHeight="1">
      <c r="B338" s="98" t="s">
        <v>125</v>
      </c>
      <c r="C338" s="247"/>
      <c r="D338" s="247"/>
      <c r="E338" s="247"/>
      <c r="F338" s="247"/>
      <c r="G338" s="241"/>
      <c r="H338" s="103"/>
    </row>
    <row r="339" spans="2:8" s="5" customFormat="1" ht="34.5" customHeight="1">
      <c r="B339" s="259" t="s">
        <v>130</v>
      </c>
      <c r="C339" s="260"/>
      <c r="D339" s="260"/>
      <c r="E339" s="260"/>
      <c r="F339" s="260"/>
      <c r="G339" s="258">
        <f>IF(ISBLANK($C340),"",1)</f>
      </c>
      <c r="H339" s="103"/>
    </row>
    <row r="340" spans="2:8" s="5" customFormat="1" ht="15">
      <c r="B340" s="98" t="s">
        <v>126</v>
      </c>
      <c r="C340" s="247"/>
      <c r="D340" s="247"/>
      <c r="E340" s="247"/>
      <c r="F340" s="247"/>
      <c r="G340" s="258"/>
      <c r="H340" s="103"/>
    </row>
    <row r="341" spans="2:8" s="5" customFormat="1" ht="15">
      <c r="B341" s="219" t="s">
        <v>127</v>
      </c>
      <c r="C341" s="220"/>
      <c r="D341" s="220"/>
      <c r="E341" s="220"/>
      <c r="F341" s="221"/>
      <c r="G341" s="241">
        <f>IF(ISBLANK($D342),"",1)</f>
      </c>
      <c r="H341" s="103"/>
    </row>
    <row r="342" spans="2:8" s="5" customFormat="1" ht="15" thickBot="1">
      <c r="B342" s="255" t="s">
        <v>128</v>
      </c>
      <c r="C342" s="256"/>
      <c r="D342" s="252"/>
      <c r="E342" s="252"/>
      <c r="F342" s="253"/>
      <c r="G342" s="257"/>
      <c r="H342" s="102"/>
    </row>
    <row r="343" spans="2:8" s="5" customFormat="1" ht="16.5" thickBot="1" thickTop="1">
      <c r="B343" s="56"/>
      <c r="C343" s="56"/>
      <c r="G343" s="24">
        <f>SUM(G337:G342)</f>
        <v>0</v>
      </c>
      <c r="H343" s="102"/>
    </row>
    <row r="344" spans="6:8" s="5" customFormat="1" ht="15">
      <c r="F344" s="13"/>
      <c r="G344" s="21"/>
      <c r="H344" s="102"/>
    </row>
    <row r="345" spans="2:8" s="5" customFormat="1" ht="15.75" customHeight="1" thickBot="1">
      <c r="B345" s="254" t="s">
        <v>131</v>
      </c>
      <c r="C345" s="254"/>
      <c r="D345" s="254"/>
      <c r="E345" s="254"/>
      <c r="F345" s="254"/>
      <c r="G345" s="254"/>
      <c r="H345" s="80"/>
    </row>
    <row r="346" spans="2:8" s="5" customFormat="1" ht="15" thickBot="1">
      <c r="B346" s="69" t="s">
        <v>93</v>
      </c>
      <c r="C346" s="211" t="s">
        <v>13</v>
      </c>
      <c r="D346" s="212"/>
      <c r="E346" s="212"/>
      <c r="F346" s="213"/>
      <c r="G346" s="27" t="s">
        <v>12</v>
      </c>
      <c r="H346" s="103"/>
    </row>
    <row r="347" spans="2:8" s="5" customFormat="1" ht="15">
      <c r="B347" s="137"/>
      <c r="C347" s="308"/>
      <c r="D347" s="309"/>
      <c r="E347" s="309"/>
      <c r="F347" s="310"/>
      <c r="G347" s="10">
        <f>IF(ISBLANK($C347),"",1)</f>
      </c>
      <c r="H347" s="80"/>
    </row>
    <row r="348" spans="2:8" s="5" customFormat="1" ht="15">
      <c r="B348" s="140"/>
      <c r="C348" s="249"/>
      <c r="D348" s="250"/>
      <c r="E348" s="250"/>
      <c r="F348" s="251"/>
      <c r="G348" s="113">
        <f>IF(ISBLANK($C348),"",1)</f>
      </c>
      <c r="H348" s="80"/>
    </row>
    <row r="349" spans="2:8" s="5" customFormat="1" ht="15" thickBot="1">
      <c r="B349" s="146"/>
      <c r="C349" s="311"/>
      <c r="D349" s="312"/>
      <c r="E349" s="312"/>
      <c r="F349" s="313"/>
      <c r="G349" s="23">
        <f>IF(ISBLANK($C349),"",1)</f>
      </c>
      <c r="H349" s="80"/>
    </row>
    <row r="350" spans="2:8" s="5" customFormat="1" ht="16.5" thickBot="1" thickTop="1">
      <c r="B350" s="99"/>
      <c r="C350" s="99"/>
      <c r="D350" s="100"/>
      <c r="E350" s="100"/>
      <c r="F350" s="101"/>
      <c r="G350" s="24">
        <f>SUM(G347:G349)</f>
        <v>0</v>
      </c>
      <c r="H350" s="80"/>
    </row>
    <row r="351" spans="6:8" s="5" customFormat="1" ht="15">
      <c r="F351" s="13"/>
      <c r="G351" s="21"/>
      <c r="H351" s="102"/>
    </row>
    <row r="352" spans="2:8" s="5" customFormat="1" ht="33.75" customHeight="1" thickBot="1">
      <c r="B352" s="254" t="s">
        <v>177</v>
      </c>
      <c r="C352" s="254"/>
      <c r="D352" s="254"/>
      <c r="E352" s="254"/>
      <c r="F352" s="254"/>
      <c r="G352" s="254"/>
      <c r="H352" s="80"/>
    </row>
    <row r="353" spans="2:8" s="5" customFormat="1" ht="15" thickBot="1">
      <c r="B353" s="69" t="s">
        <v>93</v>
      </c>
      <c r="C353" s="211" t="s">
        <v>240</v>
      </c>
      <c r="D353" s="212"/>
      <c r="E353" s="212"/>
      <c r="F353" s="213"/>
      <c r="G353" s="27" t="s">
        <v>12</v>
      </c>
      <c r="H353" s="80"/>
    </row>
    <row r="354" spans="2:8" s="5" customFormat="1" ht="15">
      <c r="B354" s="150"/>
      <c r="C354" s="308"/>
      <c r="D354" s="309"/>
      <c r="E354" s="309"/>
      <c r="F354" s="310"/>
      <c r="G354" s="113">
        <f aca="true" t="shared" si="7" ref="G354:G368">IF(ISBLANK($C354),"",1)</f>
      </c>
      <c r="H354" s="80"/>
    </row>
    <row r="355" spans="2:8" s="5" customFormat="1" ht="15">
      <c r="B355" s="150"/>
      <c r="C355" s="249"/>
      <c r="D355" s="250"/>
      <c r="E355" s="250"/>
      <c r="F355" s="251"/>
      <c r="G355" s="113">
        <f t="shared" si="7"/>
      </c>
      <c r="H355" s="80"/>
    </row>
    <row r="356" spans="2:8" s="5" customFormat="1" ht="15">
      <c r="B356" s="150"/>
      <c r="C356" s="249"/>
      <c r="D356" s="250"/>
      <c r="E356" s="250"/>
      <c r="F356" s="251"/>
      <c r="G356" s="113">
        <f t="shared" si="7"/>
      </c>
      <c r="H356" s="80"/>
    </row>
    <row r="357" spans="2:8" s="5" customFormat="1" ht="15">
      <c r="B357" s="150"/>
      <c r="C357" s="249"/>
      <c r="D357" s="250"/>
      <c r="E357" s="250"/>
      <c r="F357" s="251"/>
      <c r="G357" s="113">
        <f t="shared" si="7"/>
      </c>
      <c r="H357" s="80"/>
    </row>
    <row r="358" spans="2:8" s="5" customFormat="1" ht="15">
      <c r="B358" s="150"/>
      <c r="C358" s="249"/>
      <c r="D358" s="250"/>
      <c r="E358" s="250"/>
      <c r="F358" s="251"/>
      <c r="G358" s="113">
        <f t="shared" si="7"/>
      </c>
      <c r="H358" s="80"/>
    </row>
    <row r="359" spans="2:8" s="5" customFormat="1" ht="15">
      <c r="B359" s="150"/>
      <c r="C359" s="249"/>
      <c r="D359" s="250"/>
      <c r="E359" s="250"/>
      <c r="F359" s="251"/>
      <c r="G359" s="113">
        <f t="shared" si="7"/>
      </c>
      <c r="H359" s="80"/>
    </row>
    <row r="360" spans="2:8" s="5" customFormat="1" ht="15">
      <c r="B360" s="150"/>
      <c r="C360" s="249"/>
      <c r="D360" s="250"/>
      <c r="E360" s="250"/>
      <c r="F360" s="251"/>
      <c r="G360" s="113">
        <f t="shared" si="7"/>
      </c>
      <c r="H360" s="80"/>
    </row>
    <row r="361" spans="2:8" s="5" customFormat="1" ht="15">
      <c r="B361" s="150"/>
      <c r="C361" s="249"/>
      <c r="D361" s="250"/>
      <c r="E361" s="250"/>
      <c r="F361" s="251"/>
      <c r="G361" s="113">
        <f t="shared" si="7"/>
      </c>
      <c r="H361" s="80"/>
    </row>
    <row r="362" spans="2:8" s="5" customFormat="1" ht="15">
      <c r="B362" s="150"/>
      <c r="C362" s="249"/>
      <c r="D362" s="250"/>
      <c r="E362" s="250"/>
      <c r="F362" s="251"/>
      <c r="G362" s="113">
        <f t="shared" si="7"/>
      </c>
      <c r="H362" s="80"/>
    </row>
    <row r="363" spans="2:8" s="5" customFormat="1" ht="15">
      <c r="B363" s="150"/>
      <c r="C363" s="249"/>
      <c r="D363" s="250"/>
      <c r="E363" s="250"/>
      <c r="F363" s="251"/>
      <c r="G363" s="113">
        <f t="shared" si="7"/>
      </c>
      <c r="H363" s="80"/>
    </row>
    <row r="364" spans="2:8" s="5" customFormat="1" ht="15">
      <c r="B364" s="150"/>
      <c r="C364" s="249"/>
      <c r="D364" s="250"/>
      <c r="E364" s="250"/>
      <c r="F364" s="251"/>
      <c r="G364" s="113">
        <f t="shared" si="7"/>
      </c>
      <c r="H364" s="80"/>
    </row>
    <row r="365" spans="2:8" s="5" customFormat="1" ht="15">
      <c r="B365" s="150"/>
      <c r="C365" s="249"/>
      <c r="D365" s="250"/>
      <c r="E365" s="250"/>
      <c r="F365" s="251"/>
      <c r="G365" s="113">
        <f t="shared" si="7"/>
      </c>
      <c r="H365" s="80"/>
    </row>
    <row r="366" spans="2:8" s="5" customFormat="1" ht="15">
      <c r="B366" s="150"/>
      <c r="C366" s="249"/>
      <c r="D366" s="250"/>
      <c r="E366" s="250"/>
      <c r="F366" s="251"/>
      <c r="G366" s="113">
        <f t="shared" si="7"/>
      </c>
      <c r="H366" s="80"/>
    </row>
    <row r="367" spans="2:8" s="5" customFormat="1" ht="15">
      <c r="B367" s="150"/>
      <c r="C367" s="249"/>
      <c r="D367" s="250"/>
      <c r="E367" s="250"/>
      <c r="F367" s="251"/>
      <c r="G367" s="113">
        <f t="shared" si="7"/>
      </c>
      <c r="H367" s="80"/>
    </row>
    <row r="368" spans="2:8" s="5" customFormat="1" ht="15" thickBot="1">
      <c r="B368" s="150"/>
      <c r="C368" s="311"/>
      <c r="D368" s="312"/>
      <c r="E368" s="312"/>
      <c r="F368" s="313"/>
      <c r="G368" s="23">
        <f t="shared" si="7"/>
      </c>
      <c r="H368" s="80"/>
    </row>
    <row r="369" spans="2:8" s="5" customFormat="1" ht="16.5" thickBot="1" thickTop="1">
      <c r="B369" s="99"/>
      <c r="C369" s="99"/>
      <c r="D369" s="100"/>
      <c r="E369" s="100"/>
      <c r="F369" s="101"/>
      <c r="G369" s="24">
        <f>SUM(G354:G368)</f>
        <v>0</v>
      </c>
      <c r="H369" s="102"/>
    </row>
    <row r="370" spans="6:8" s="5" customFormat="1" ht="15">
      <c r="F370" s="13"/>
      <c r="G370" s="21"/>
      <c r="H370" s="102"/>
    </row>
    <row r="371" spans="1:8" s="5" customFormat="1" ht="15.75" customHeight="1" thickBot="1">
      <c r="A371" s="102"/>
      <c r="B371" s="254" t="s">
        <v>139</v>
      </c>
      <c r="C371" s="254"/>
      <c r="D371" s="254"/>
      <c r="E371" s="254"/>
      <c r="F371" s="254"/>
      <c r="G371" s="254"/>
      <c r="H371" s="80"/>
    </row>
    <row r="372" spans="1:9" s="5" customFormat="1" ht="15" thickBot="1">
      <c r="A372" s="102"/>
      <c r="B372" s="69" t="s">
        <v>93</v>
      </c>
      <c r="C372" s="211" t="s">
        <v>14</v>
      </c>
      <c r="D372" s="212" t="s">
        <v>15</v>
      </c>
      <c r="E372" s="212"/>
      <c r="F372" s="213"/>
      <c r="G372" s="27" t="s">
        <v>12</v>
      </c>
      <c r="H372" s="103"/>
      <c r="I372" s="3"/>
    </row>
    <row r="373" spans="2:8" s="5" customFormat="1" ht="15" thickBot="1">
      <c r="B373" s="146"/>
      <c r="C373" s="323"/>
      <c r="D373" s="324"/>
      <c r="E373" s="324"/>
      <c r="F373" s="325"/>
      <c r="G373" s="23">
        <f>IF(ISBLANK($C373),"",1)</f>
      </c>
      <c r="H373" s="80"/>
    </row>
    <row r="374" spans="2:8" s="5" customFormat="1" ht="16.5" thickBot="1" thickTop="1">
      <c r="B374" s="99"/>
      <c r="C374" s="99"/>
      <c r="D374" s="100"/>
      <c r="E374" s="100"/>
      <c r="F374" s="101"/>
      <c r="G374" s="24">
        <f>SUM(G373)</f>
        <v>0</v>
      </c>
      <c r="H374" s="80"/>
    </row>
    <row r="375" spans="6:8" s="5" customFormat="1" ht="15">
      <c r="F375" s="13"/>
      <c r="G375" s="21"/>
      <c r="H375" s="102"/>
    </row>
    <row r="376" spans="1:8" s="5" customFormat="1" ht="32.25" customHeight="1" thickBot="1">
      <c r="A376" s="102"/>
      <c r="B376" s="254" t="s">
        <v>174</v>
      </c>
      <c r="C376" s="254"/>
      <c r="D376" s="254"/>
      <c r="E376" s="254"/>
      <c r="F376" s="254"/>
      <c r="G376" s="254"/>
      <c r="H376" s="80"/>
    </row>
    <row r="377" spans="1:8" s="5" customFormat="1" ht="15" thickBot="1">
      <c r="A377" s="102"/>
      <c r="B377" s="69" t="s">
        <v>93</v>
      </c>
      <c r="C377" s="211" t="s">
        <v>16</v>
      </c>
      <c r="D377" s="212"/>
      <c r="E377" s="212" t="s">
        <v>82</v>
      </c>
      <c r="F377" s="213" t="s">
        <v>82</v>
      </c>
      <c r="G377" s="27" t="s">
        <v>12</v>
      </c>
      <c r="H377" s="103"/>
    </row>
    <row r="378" spans="2:8" s="5" customFormat="1" ht="15">
      <c r="B378" s="137"/>
      <c r="C378" s="308"/>
      <c r="D378" s="309"/>
      <c r="E378" s="309"/>
      <c r="F378" s="310"/>
      <c r="G378" s="10">
        <f>IF(ISBLANK($C378),"",1)</f>
      </c>
      <c r="H378" s="80"/>
    </row>
    <row r="379" spans="2:8" s="5" customFormat="1" ht="15">
      <c r="B379" s="140"/>
      <c r="C379" s="249"/>
      <c r="D379" s="250"/>
      <c r="E379" s="250"/>
      <c r="F379" s="251"/>
      <c r="G379" s="113">
        <f>IF(ISBLANK($C379),"",1)</f>
      </c>
      <c r="H379" s="80"/>
    </row>
    <row r="380" spans="2:8" s="5" customFormat="1" ht="15">
      <c r="B380" s="147"/>
      <c r="C380" s="249"/>
      <c r="D380" s="250"/>
      <c r="E380" s="250"/>
      <c r="F380" s="251"/>
      <c r="G380" s="23">
        <f>IF(ISBLANK($C380),"",1)</f>
      </c>
      <c r="H380" s="80"/>
    </row>
    <row r="381" spans="2:8" s="5" customFormat="1" ht="15">
      <c r="B381" s="147"/>
      <c r="C381" s="249"/>
      <c r="D381" s="250"/>
      <c r="E381" s="250"/>
      <c r="F381" s="251"/>
      <c r="G381" s="23">
        <f>IF(ISBLANK($C381),"",1)</f>
      </c>
      <c r="H381" s="80"/>
    </row>
    <row r="382" spans="2:8" s="5" customFormat="1" ht="15" thickBot="1">
      <c r="B382" s="146"/>
      <c r="C382" s="311"/>
      <c r="D382" s="312"/>
      <c r="E382" s="312"/>
      <c r="F382" s="313"/>
      <c r="G382" s="23">
        <f>IF(ISBLANK($C382),"",1)</f>
      </c>
      <c r="H382" s="80"/>
    </row>
    <row r="383" spans="2:8" s="5" customFormat="1" ht="16.5" thickBot="1" thickTop="1">
      <c r="B383" s="99"/>
      <c r="C383" s="99"/>
      <c r="D383" s="100"/>
      <c r="E383" s="100"/>
      <c r="F383" s="101"/>
      <c r="G383" s="24">
        <f>SUM(G378:G382)</f>
        <v>0</v>
      </c>
      <c r="H383" s="80"/>
    </row>
    <row r="384" spans="6:8" s="5" customFormat="1" ht="15">
      <c r="F384" s="13"/>
      <c r="G384" s="21"/>
      <c r="H384" s="102"/>
    </row>
    <row r="385" spans="1:8" s="5" customFormat="1" ht="32.25" customHeight="1" thickBot="1">
      <c r="A385" s="102"/>
      <c r="B385" s="254" t="s">
        <v>137</v>
      </c>
      <c r="C385" s="254"/>
      <c r="D385" s="254"/>
      <c r="E385" s="254"/>
      <c r="F385" s="254"/>
      <c r="G385" s="254"/>
      <c r="H385" s="80"/>
    </row>
    <row r="386" spans="1:8" s="5" customFormat="1" ht="15" thickBot="1">
      <c r="A386" s="102"/>
      <c r="B386" s="69" t="s">
        <v>93</v>
      </c>
      <c r="C386" s="211" t="s">
        <v>17</v>
      </c>
      <c r="D386" s="212"/>
      <c r="E386" s="212" t="s">
        <v>7</v>
      </c>
      <c r="F386" s="213" t="s">
        <v>82</v>
      </c>
      <c r="G386" s="27" t="s">
        <v>12</v>
      </c>
      <c r="H386" s="103"/>
    </row>
    <row r="387" spans="1:8" s="5" customFormat="1" ht="15">
      <c r="A387" s="102"/>
      <c r="B387" s="137"/>
      <c r="C387" s="308"/>
      <c r="D387" s="309"/>
      <c r="E387" s="309"/>
      <c r="F387" s="310"/>
      <c r="G387" s="10">
        <f>IF(ISBLANK($C387),"",1)</f>
      </c>
      <c r="H387" s="80"/>
    </row>
    <row r="388" spans="1:8" s="5" customFormat="1" ht="15">
      <c r="A388" s="102"/>
      <c r="B388" s="137"/>
      <c r="C388" s="249"/>
      <c r="D388" s="250"/>
      <c r="E388" s="250"/>
      <c r="F388" s="251"/>
      <c r="G388" s="10">
        <f>IF(ISBLANK($C388),"",1)</f>
      </c>
      <c r="H388" s="80"/>
    </row>
    <row r="389" spans="1:8" s="5" customFormat="1" ht="15">
      <c r="A389" s="102"/>
      <c r="B389" s="140"/>
      <c r="C389" s="249"/>
      <c r="D389" s="250"/>
      <c r="E389" s="250"/>
      <c r="F389" s="251"/>
      <c r="G389" s="113">
        <f>IF(ISBLANK($C389),"",1)</f>
      </c>
      <c r="H389" s="80"/>
    </row>
    <row r="390" spans="1:8" s="5" customFormat="1" ht="15" thickBot="1">
      <c r="A390" s="102"/>
      <c r="B390" s="146"/>
      <c r="C390" s="311"/>
      <c r="D390" s="312"/>
      <c r="E390" s="312"/>
      <c r="F390" s="313"/>
      <c r="G390" s="23">
        <f>IF(ISBLANK($C390),"",1)</f>
      </c>
      <c r="H390" s="80"/>
    </row>
    <row r="391" spans="1:8" s="5" customFormat="1" ht="16.5" thickBot="1" thickTop="1">
      <c r="A391" s="102"/>
      <c r="B391" s="99"/>
      <c r="C391" s="99"/>
      <c r="D391" s="100"/>
      <c r="E391" s="100"/>
      <c r="F391" s="101"/>
      <c r="G391" s="24">
        <f>SUM(G387:G390)</f>
        <v>0</v>
      </c>
      <c r="H391" s="102"/>
    </row>
    <row r="392" spans="1:8" s="5" customFormat="1" ht="15">
      <c r="A392" s="102"/>
      <c r="B392" s="56"/>
      <c r="C392" s="56"/>
      <c r="G392" s="104"/>
      <c r="H392" s="102"/>
    </row>
    <row r="393" spans="1:8" s="5" customFormat="1" ht="15.75" thickBot="1">
      <c r="A393" s="102"/>
      <c r="B393" s="326" t="s">
        <v>138</v>
      </c>
      <c r="C393" s="326"/>
      <c r="D393" s="326"/>
      <c r="E393" s="326"/>
      <c r="F393" s="326"/>
      <c r="G393" s="79"/>
      <c r="H393" s="80"/>
    </row>
    <row r="394" spans="1:8" s="5" customFormat="1" ht="15" thickBot="1">
      <c r="A394" s="102"/>
      <c r="B394" s="69" t="s">
        <v>93</v>
      </c>
      <c r="C394" s="211" t="s">
        <v>18</v>
      </c>
      <c r="D394" s="212"/>
      <c r="E394" s="212" t="s">
        <v>19</v>
      </c>
      <c r="F394" s="213"/>
      <c r="G394" s="27" t="s">
        <v>12</v>
      </c>
      <c r="H394" s="103"/>
    </row>
    <row r="395" spans="1:8" s="5" customFormat="1" ht="15">
      <c r="A395" s="102"/>
      <c r="B395" s="137"/>
      <c r="C395" s="308"/>
      <c r="D395" s="309"/>
      <c r="E395" s="309"/>
      <c r="F395" s="310"/>
      <c r="G395" s="10">
        <f>IF(ISBLANK($C395),"",1)</f>
      </c>
      <c r="H395" s="80"/>
    </row>
    <row r="396" spans="1:8" s="5" customFormat="1" ht="15">
      <c r="A396" s="102"/>
      <c r="B396" s="140"/>
      <c r="C396" s="249"/>
      <c r="D396" s="250"/>
      <c r="E396" s="250"/>
      <c r="F396" s="251"/>
      <c r="G396" s="113">
        <f>IF(ISBLANK($C396),"",1)</f>
      </c>
      <c r="H396" s="80"/>
    </row>
    <row r="397" spans="1:8" s="5" customFormat="1" ht="15">
      <c r="A397" s="102"/>
      <c r="B397" s="147"/>
      <c r="C397" s="249"/>
      <c r="D397" s="250"/>
      <c r="E397" s="250"/>
      <c r="F397" s="251"/>
      <c r="G397" s="23">
        <f>IF(ISBLANK($C397),"",1)</f>
      </c>
      <c r="H397" s="80"/>
    </row>
    <row r="398" spans="1:8" s="5" customFormat="1" ht="15" thickBot="1">
      <c r="A398" s="102"/>
      <c r="B398" s="146"/>
      <c r="C398" s="311"/>
      <c r="D398" s="312"/>
      <c r="E398" s="312"/>
      <c r="F398" s="313"/>
      <c r="G398" s="23">
        <f>IF(ISBLANK($C398),"",1)</f>
      </c>
      <c r="H398" s="80"/>
    </row>
    <row r="399" spans="1:8" s="5" customFormat="1" ht="16.5" thickBot="1" thickTop="1">
      <c r="A399" s="102"/>
      <c r="B399" s="99"/>
      <c r="C399" s="99"/>
      <c r="D399" s="100"/>
      <c r="E399" s="100"/>
      <c r="F399" s="101"/>
      <c r="G399" s="24">
        <f>SUM(G395:G398)</f>
        <v>0</v>
      </c>
      <c r="H399" s="102"/>
    </row>
    <row r="400" spans="1:8" s="5" customFormat="1" ht="15">
      <c r="A400" s="102"/>
      <c r="B400" s="56"/>
      <c r="C400" s="56"/>
      <c r="G400" s="94"/>
      <c r="H400" s="102"/>
    </row>
    <row r="401" spans="1:8" s="5" customFormat="1" ht="15.75" customHeight="1" thickBot="1">
      <c r="A401" s="102"/>
      <c r="B401" s="254" t="s">
        <v>136</v>
      </c>
      <c r="C401" s="254"/>
      <c r="D401" s="254"/>
      <c r="E401" s="254"/>
      <c r="F401" s="254"/>
      <c r="G401" s="254"/>
      <c r="H401" s="80"/>
    </row>
    <row r="402" spans="1:8" s="5" customFormat="1" ht="15" thickBot="1">
      <c r="A402" s="102"/>
      <c r="B402" s="69" t="s">
        <v>93</v>
      </c>
      <c r="C402" s="211" t="s">
        <v>14</v>
      </c>
      <c r="D402" s="212"/>
      <c r="E402" s="212" t="s">
        <v>20</v>
      </c>
      <c r="F402" s="213" t="s">
        <v>82</v>
      </c>
      <c r="G402" s="27" t="s">
        <v>12</v>
      </c>
      <c r="H402" s="103"/>
    </row>
    <row r="403" spans="1:8" s="5" customFormat="1" ht="15">
      <c r="A403" s="102"/>
      <c r="B403" s="137"/>
      <c r="C403" s="308"/>
      <c r="D403" s="309"/>
      <c r="E403" s="309"/>
      <c r="F403" s="310"/>
      <c r="G403" s="10">
        <f>IF(ISBLANK($C403),"",1)</f>
      </c>
      <c r="H403" s="80"/>
    </row>
    <row r="404" spans="1:8" s="5" customFormat="1" ht="15">
      <c r="A404" s="102"/>
      <c r="B404" s="137"/>
      <c r="C404" s="249"/>
      <c r="D404" s="250"/>
      <c r="E404" s="250"/>
      <c r="F404" s="251"/>
      <c r="G404" s="10">
        <f>IF(ISBLANK($C404),"",1)</f>
      </c>
      <c r="H404" s="80"/>
    </row>
    <row r="405" spans="1:8" s="5" customFormat="1" ht="15">
      <c r="A405" s="102"/>
      <c r="B405" s="140"/>
      <c r="C405" s="249"/>
      <c r="D405" s="250"/>
      <c r="E405" s="250"/>
      <c r="F405" s="251"/>
      <c r="G405" s="113">
        <f>IF(ISBLANK($C405),"",1)</f>
      </c>
      <c r="H405" s="80"/>
    </row>
    <row r="406" spans="1:8" s="5" customFormat="1" ht="15" thickBot="1">
      <c r="A406" s="102"/>
      <c r="B406" s="146"/>
      <c r="C406" s="311"/>
      <c r="D406" s="312"/>
      <c r="E406" s="312"/>
      <c r="F406" s="313"/>
      <c r="G406" s="23">
        <f>IF(ISBLANK($C406),"",1)</f>
      </c>
      <c r="H406" s="102"/>
    </row>
    <row r="407" spans="1:8" s="5" customFormat="1" ht="16.5" thickBot="1" thickTop="1">
      <c r="A407" s="102"/>
      <c r="B407" s="99"/>
      <c r="C407" s="99"/>
      <c r="D407" s="100"/>
      <c r="E407" s="100"/>
      <c r="F407" s="101"/>
      <c r="G407" s="24">
        <f>SUM(G403:G406)</f>
        <v>0</v>
      </c>
      <c r="H407" s="102"/>
    </row>
    <row r="408" spans="1:8" s="5" customFormat="1" ht="15">
      <c r="A408" s="102"/>
      <c r="B408" s="56"/>
      <c r="C408" s="56"/>
      <c r="G408" s="94"/>
      <c r="H408" s="102"/>
    </row>
    <row r="409" spans="1:8" s="5" customFormat="1" ht="15.75" customHeight="1" thickBot="1">
      <c r="A409" s="102"/>
      <c r="B409" s="254" t="s">
        <v>135</v>
      </c>
      <c r="C409" s="254"/>
      <c r="D409" s="254"/>
      <c r="E409" s="254"/>
      <c r="F409" s="254"/>
      <c r="G409" s="254"/>
      <c r="H409" s="80"/>
    </row>
    <row r="410" spans="1:8" s="5" customFormat="1" ht="15" thickBot="1">
      <c r="A410" s="102"/>
      <c r="B410" s="69" t="s">
        <v>93</v>
      </c>
      <c r="C410" s="211" t="s">
        <v>21</v>
      </c>
      <c r="D410" s="212"/>
      <c r="E410" s="212" t="s">
        <v>22</v>
      </c>
      <c r="F410" s="213" t="s">
        <v>82</v>
      </c>
      <c r="G410" s="27" t="s">
        <v>12</v>
      </c>
      <c r="H410" s="103"/>
    </row>
    <row r="411" spans="1:8" s="5" customFormat="1" ht="15">
      <c r="A411" s="102"/>
      <c r="B411" s="137"/>
      <c r="C411" s="308"/>
      <c r="D411" s="309"/>
      <c r="E411" s="309"/>
      <c r="F411" s="310"/>
      <c r="G411" s="10">
        <f>IF(ISBLANK($C411),"",1)</f>
      </c>
      <c r="H411" s="103"/>
    </row>
    <row r="412" spans="1:8" s="5" customFormat="1" ht="15">
      <c r="A412" s="102"/>
      <c r="B412" s="137"/>
      <c r="C412" s="249"/>
      <c r="D412" s="250"/>
      <c r="E412" s="250"/>
      <c r="F412" s="251"/>
      <c r="G412" s="10">
        <f>IF(ISBLANK($C412),"",1)</f>
      </c>
      <c r="H412" s="103"/>
    </row>
    <row r="413" spans="1:8" s="5" customFormat="1" ht="15">
      <c r="A413" s="102"/>
      <c r="B413" s="140"/>
      <c r="C413" s="249"/>
      <c r="D413" s="250"/>
      <c r="E413" s="250"/>
      <c r="F413" s="251"/>
      <c r="G413" s="113">
        <f>IF(ISBLANK($C413),"",1)</f>
      </c>
      <c r="H413" s="80"/>
    </row>
    <row r="414" spans="1:8" s="5" customFormat="1" ht="15" thickBot="1">
      <c r="A414" s="102"/>
      <c r="B414" s="146"/>
      <c r="C414" s="311"/>
      <c r="D414" s="312"/>
      <c r="E414" s="312"/>
      <c r="F414" s="313"/>
      <c r="G414" s="23">
        <f>IF(ISBLANK($C414),"",1)</f>
      </c>
      <c r="H414" s="80"/>
    </row>
    <row r="415" spans="1:8" s="5" customFormat="1" ht="16.5" thickBot="1" thickTop="1">
      <c r="A415" s="102"/>
      <c r="B415" s="99"/>
      <c r="C415" s="99"/>
      <c r="D415" s="100"/>
      <c r="E415" s="100"/>
      <c r="F415" s="101"/>
      <c r="G415" s="24">
        <f>SUM(G411:G414)</f>
        <v>0</v>
      </c>
      <c r="H415" s="80"/>
    </row>
    <row r="416" spans="1:8" s="5" customFormat="1" ht="15">
      <c r="A416" s="102"/>
      <c r="B416" s="102"/>
      <c r="C416" s="102"/>
      <c r="D416" s="102"/>
      <c r="E416" s="102"/>
      <c r="F416" s="102"/>
      <c r="G416" s="64"/>
      <c r="H416" s="102"/>
    </row>
    <row r="417" spans="1:8" s="5" customFormat="1" ht="15.75" customHeight="1" thickBot="1">
      <c r="A417" s="102"/>
      <c r="B417" s="254" t="s">
        <v>134</v>
      </c>
      <c r="C417" s="254"/>
      <c r="D417" s="254"/>
      <c r="E417" s="254"/>
      <c r="F417" s="254"/>
      <c r="G417" s="254"/>
      <c r="H417" s="80"/>
    </row>
    <row r="418" spans="1:8" s="5" customFormat="1" ht="15" thickBot="1">
      <c r="A418" s="102"/>
      <c r="B418" s="69" t="s">
        <v>93</v>
      </c>
      <c r="C418" s="211" t="s">
        <v>14</v>
      </c>
      <c r="D418" s="212"/>
      <c r="E418" s="212" t="s">
        <v>99</v>
      </c>
      <c r="F418" s="213" t="s">
        <v>82</v>
      </c>
      <c r="G418" s="27" t="s">
        <v>12</v>
      </c>
      <c r="H418" s="103"/>
    </row>
    <row r="419" spans="1:8" s="5" customFormat="1" ht="15">
      <c r="A419" s="102"/>
      <c r="B419" s="137"/>
      <c r="C419" s="214"/>
      <c r="D419" s="215"/>
      <c r="E419" s="215"/>
      <c r="F419" s="216"/>
      <c r="G419" s="10">
        <f>IF(ISBLANK($C419),"",1)</f>
      </c>
      <c r="H419" s="103"/>
    </row>
    <row r="420" spans="1:8" s="5" customFormat="1" ht="15">
      <c r="A420" s="102"/>
      <c r="B420" s="137"/>
      <c r="C420" s="217"/>
      <c r="D420" s="264"/>
      <c r="E420" s="264"/>
      <c r="F420" s="218"/>
      <c r="G420" s="10">
        <f>IF(ISBLANK($C420),"",1)</f>
      </c>
      <c r="H420" s="103"/>
    </row>
    <row r="421" spans="1:8" s="5" customFormat="1" ht="15">
      <c r="A421" s="102"/>
      <c r="B421" s="140"/>
      <c r="C421" s="217"/>
      <c r="D421" s="264"/>
      <c r="E421" s="264"/>
      <c r="F421" s="218"/>
      <c r="G421" s="113">
        <f>IF(ISBLANK($C421),"",1)</f>
      </c>
      <c r="H421" s="80"/>
    </row>
    <row r="422" spans="1:8" s="5" customFormat="1" ht="15" thickBot="1">
      <c r="A422" s="102"/>
      <c r="B422" s="146"/>
      <c r="C422" s="226"/>
      <c r="D422" s="266"/>
      <c r="E422" s="266"/>
      <c r="F422" s="227"/>
      <c r="G422" s="23">
        <f>IF(ISBLANK($C422),"",1)</f>
      </c>
      <c r="H422" s="80"/>
    </row>
    <row r="423" spans="1:8" s="5" customFormat="1" ht="16.5" thickBot="1" thickTop="1">
      <c r="A423" s="102"/>
      <c r="B423" s="99"/>
      <c r="C423" s="99"/>
      <c r="D423" s="100"/>
      <c r="E423" s="100"/>
      <c r="F423" s="101"/>
      <c r="G423" s="24">
        <f>SUM(G419:G422)</f>
        <v>0</v>
      </c>
      <c r="H423" s="102"/>
    </row>
    <row r="424" spans="1:8" s="5" customFormat="1" ht="15">
      <c r="A424" s="102"/>
      <c r="B424" s="102"/>
      <c r="C424" s="102"/>
      <c r="D424" s="102"/>
      <c r="E424" s="102"/>
      <c r="F424" s="102"/>
      <c r="G424" s="64"/>
      <c r="H424" s="102"/>
    </row>
    <row r="425" spans="1:8" s="5" customFormat="1" ht="15.75" customHeight="1" thickBot="1">
      <c r="A425" s="102"/>
      <c r="B425" s="254" t="s">
        <v>133</v>
      </c>
      <c r="C425" s="254"/>
      <c r="D425" s="254"/>
      <c r="E425" s="254"/>
      <c r="F425" s="254"/>
      <c r="G425" s="254"/>
      <c r="H425" s="80"/>
    </row>
    <row r="426" spans="1:9" s="5" customFormat="1" ht="15" thickBot="1">
      <c r="A426" s="102"/>
      <c r="B426" s="69" t="s">
        <v>93</v>
      </c>
      <c r="C426" s="211" t="s">
        <v>7</v>
      </c>
      <c r="D426" s="212"/>
      <c r="E426" s="212" t="s">
        <v>8</v>
      </c>
      <c r="F426" s="213" t="s">
        <v>82</v>
      </c>
      <c r="G426" s="27" t="s">
        <v>12</v>
      </c>
      <c r="H426" s="103"/>
      <c r="I426" s="3"/>
    </row>
    <row r="427" spans="1:8" s="5" customFormat="1" ht="15">
      <c r="A427" s="102"/>
      <c r="B427" s="137"/>
      <c r="C427" s="214"/>
      <c r="D427" s="215"/>
      <c r="E427" s="215"/>
      <c r="F427" s="216"/>
      <c r="G427" s="10">
        <f aca="true" t="shared" si="8" ref="G427:G436">IF(ISBLANK($C427),"",1)</f>
      </c>
      <c r="H427" s="103"/>
    </row>
    <row r="428" spans="1:8" s="5" customFormat="1" ht="15">
      <c r="A428" s="102"/>
      <c r="B428" s="140"/>
      <c r="C428" s="217"/>
      <c r="D428" s="264"/>
      <c r="E428" s="264"/>
      <c r="F428" s="218"/>
      <c r="G428" s="113">
        <f t="shared" si="8"/>
      </c>
      <c r="H428" s="80"/>
    </row>
    <row r="429" spans="1:8" s="5" customFormat="1" ht="15">
      <c r="A429" s="102"/>
      <c r="B429" s="147"/>
      <c r="C429" s="217"/>
      <c r="D429" s="264"/>
      <c r="E429" s="264"/>
      <c r="F429" s="218"/>
      <c r="G429" s="23">
        <f t="shared" si="8"/>
      </c>
      <c r="H429" s="80"/>
    </row>
    <row r="430" spans="1:8" s="5" customFormat="1" ht="15">
      <c r="A430" s="102"/>
      <c r="B430" s="147"/>
      <c r="C430" s="217"/>
      <c r="D430" s="264"/>
      <c r="E430" s="264"/>
      <c r="F430" s="218"/>
      <c r="G430" s="23">
        <f t="shared" si="8"/>
      </c>
      <c r="H430" s="80"/>
    </row>
    <row r="431" spans="1:8" s="5" customFormat="1" ht="15">
      <c r="A431" s="102"/>
      <c r="B431" s="147"/>
      <c r="C431" s="217"/>
      <c r="D431" s="264"/>
      <c r="E431" s="264"/>
      <c r="F431" s="218"/>
      <c r="G431" s="23">
        <f t="shared" si="8"/>
      </c>
      <c r="H431" s="80"/>
    </row>
    <row r="432" spans="1:8" s="5" customFormat="1" ht="15">
      <c r="A432" s="102"/>
      <c r="B432" s="147"/>
      <c r="C432" s="217"/>
      <c r="D432" s="264"/>
      <c r="E432" s="264"/>
      <c r="F432" s="218"/>
      <c r="G432" s="23">
        <f t="shared" si="8"/>
      </c>
      <c r="H432" s="80"/>
    </row>
    <row r="433" spans="1:8" s="5" customFormat="1" ht="15">
      <c r="A433" s="102"/>
      <c r="B433" s="147"/>
      <c r="C433" s="217"/>
      <c r="D433" s="264"/>
      <c r="E433" s="264"/>
      <c r="F433" s="218"/>
      <c r="G433" s="23">
        <f t="shared" si="8"/>
      </c>
      <c r="H433" s="80"/>
    </row>
    <row r="434" spans="1:8" s="5" customFormat="1" ht="15">
      <c r="A434" s="102"/>
      <c r="B434" s="147"/>
      <c r="C434" s="217"/>
      <c r="D434" s="264"/>
      <c r="E434" s="264"/>
      <c r="F434" s="218"/>
      <c r="G434" s="23">
        <f t="shared" si="8"/>
      </c>
      <c r="H434" s="80"/>
    </row>
    <row r="435" spans="1:8" s="5" customFormat="1" ht="15">
      <c r="A435" s="102"/>
      <c r="B435" s="147"/>
      <c r="C435" s="217"/>
      <c r="D435" s="264"/>
      <c r="E435" s="264"/>
      <c r="F435" s="218"/>
      <c r="G435" s="23">
        <f t="shared" si="8"/>
      </c>
      <c r="H435" s="80"/>
    </row>
    <row r="436" spans="1:8" s="5" customFormat="1" ht="15" thickBot="1">
      <c r="A436" s="102"/>
      <c r="B436" s="146"/>
      <c r="C436" s="226"/>
      <c r="D436" s="266"/>
      <c r="E436" s="266"/>
      <c r="F436" s="227"/>
      <c r="G436" s="23">
        <f t="shared" si="8"/>
      </c>
      <c r="H436" s="80"/>
    </row>
    <row r="437" spans="1:8" s="5" customFormat="1" ht="16.5" thickBot="1" thickTop="1">
      <c r="A437" s="102"/>
      <c r="B437" s="99"/>
      <c r="C437" s="99"/>
      <c r="D437" s="100"/>
      <c r="E437" s="100"/>
      <c r="F437" s="101"/>
      <c r="G437" s="24">
        <f>SUM(G427:G436)</f>
        <v>0</v>
      </c>
      <c r="H437" s="102"/>
    </row>
    <row r="438" spans="1:8" s="5" customFormat="1" ht="15">
      <c r="A438" s="102"/>
      <c r="B438" s="80"/>
      <c r="C438" s="80" t="s">
        <v>82</v>
      </c>
      <c r="D438" s="80"/>
      <c r="E438" s="80"/>
      <c r="F438" s="80"/>
      <c r="G438" s="79"/>
      <c r="H438" s="80"/>
    </row>
    <row r="439" spans="1:8" s="5" customFormat="1" ht="16.5" customHeight="1" thickBot="1">
      <c r="A439" s="102"/>
      <c r="B439" s="254" t="s">
        <v>132</v>
      </c>
      <c r="C439" s="254"/>
      <c r="D439" s="254"/>
      <c r="E439" s="254"/>
      <c r="F439" s="254"/>
      <c r="G439" s="254"/>
      <c r="H439" s="80"/>
    </row>
    <row r="440" spans="1:9" s="5" customFormat="1" ht="15" thickBot="1">
      <c r="A440" s="102"/>
      <c r="B440" s="69" t="s">
        <v>93</v>
      </c>
      <c r="C440" s="211" t="s">
        <v>178</v>
      </c>
      <c r="D440" s="212"/>
      <c r="E440" s="212" t="s">
        <v>82</v>
      </c>
      <c r="F440" s="213" t="s">
        <v>82</v>
      </c>
      <c r="G440" s="27" t="s">
        <v>12</v>
      </c>
      <c r="H440" s="103"/>
      <c r="I440" s="3"/>
    </row>
    <row r="441" spans="1:8" s="5" customFormat="1" ht="15">
      <c r="A441" s="102"/>
      <c r="B441" s="137"/>
      <c r="C441" s="308"/>
      <c r="D441" s="309"/>
      <c r="E441" s="309"/>
      <c r="F441" s="310"/>
      <c r="G441" s="10">
        <f>IF(ISBLANK($C441),"",1)</f>
      </c>
      <c r="H441" s="103"/>
    </row>
    <row r="442" spans="1:8" s="5" customFormat="1" ht="15">
      <c r="A442" s="102"/>
      <c r="B442" s="137"/>
      <c r="C442" s="249"/>
      <c r="D442" s="250"/>
      <c r="E442" s="250"/>
      <c r="F442" s="251"/>
      <c r="G442" s="10">
        <f>IF(ISBLANK($C442),"",1)</f>
      </c>
      <c r="H442" s="103"/>
    </row>
    <row r="443" spans="1:8" s="5" customFormat="1" ht="15">
      <c r="A443" s="102"/>
      <c r="B443" s="140"/>
      <c r="C443" s="249"/>
      <c r="D443" s="250"/>
      <c r="E443" s="250"/>
      <c r="F443" s="251"/>
      <c r="G443" s="113">
        <f>IF(ISBLANK($C443),"",1)</f>
      </c>
      <c r="H443" s="80"/>
    </row>
    <row r="444" spans="1:8" s="5" customFormat="1" ht="15" thickBot="1">
      <c r="A444" s="102"/>
      <c r="B444" s="146"/>
      <c r="C444" s="311"/>
      <c r="D444" s="312"/>
      <c r="E444" s="312"/>
      <c r="F444" s="313"/>
      <c r="G444" s="23">
        <f>IF(ISBLANK($C444),"",1)</f>
      </c>
      <c r="H444" s="80"/>
    </row>
    <row r="445" spans="1:8" s="5" customFormat="1" ht="16.5" thickBot="1" thickTop="1">
      <c r="A445" s="102"/>
      <c r="B445" s="99"/>
      <c r="C445" s="99"/>
      <c r="D445" s="100"/>
      <c r="E445" s="100"/>
      <c r="F445" s="101"/>
      <c r="G445" s="24">
        <f>SUM(G441:G444)</f>
        <v>0</v>
      </c>
      <c r="H445" s="80"/>
    </row>
    <row r="446" spans="1:8" s="5" customFormat="1" ht="15">
      <c r="A446" s="102"/>
      <c r="B446" s="56"/>
      <c r="C446" s="56"/>
      <c r="G446" s="94"/>
      <c r="H446" s="80"/>
    </row>
    <row r="447" spans="1:8" s="5" customFormat="1" ht="16.5" customHeight="1" thickBot="1">
      <c r="A447" s="102"/>
      <c r="B447" s="254" t="s">
        <v>232</v>
      </c>
      <c r="C447" s="254"/>
      <c r="D447" s="254"/>
      <c r="E447" s="254"/>
      <c r="F447" s="254"/>
      <c r="G447" s="254"/>
      <c r="H447" s="80"/>
    </row>
    <row r="448" spans="1:11" s="5" customFormat="1" ht="15.75" thickBot="1">
      <c r="A448" s="102"/>
      <c r="B448" s="69" t="s">
        <v>93</v>
      </c>
      <c r="C448" s="211" t="s">
        <v>23</v>
      </c>
      <c r="D448" s="212"/>
      <c r="E448" s="212" t="s">
        <v>82</v>
      </c>
      <c r="F448" s="213" t="s">
        <v>82</v>
      </c>
      <c r="G448" s="27" t="s">
        <v>12</v>
      </c>
      <c r="H448" s="103"/>
      <c r="J448" s="93" t="s">
        <v>40</v>
      </c>
      <c r="K448" s="95" t="s">
        <v>222</v>
      </c>
    </row>
    <row r="449" spans="1:11" s="5" customFormat="1" ht="15">
      <c r="A449" s="102"/>
      <c r="B449" s="137"/>
      <c r="C449" s="308"/>
      <c r="D449" s="309"/>
      <c r="E449" s="309"/>
      <c r="F449" s="310"/>
      <c r="G449" s="10">
        <f>IF(ISBLANK($C449),"",1)</f>
      </c>
      <c r="H449" s="103"/>
      <c r="J449" s="38"/>
      <c r="K449" s="38" t="s">
        <v>219</v>
      </c>
    </row>
    <row r="450" spans="1:11" s="5" customFormat="1" ht="15">
      <c r="A450" s="102"/>
      <c r="B450" s="137"/>
      <c r="C450" s="249"/>
      <c r="D450" s="250"/>
      <c r="E450" s="250"/>
      <c r="F450" s="251"/>
      <c r="G450" s="10">
        <f>IF(ISBLANK($C450),"",1)</f>
      </c>
      <c r="H450" s="103"/>
      <c r="J450" s="38"/>
      <c r="K450" s="38" t="s">
        <v>220</v>
      </c>
    </row>
    <row r="451" spans="1:11" s="5" customFormat="1" ht="15" thickBot="1">
      <c r="A451" s="102"/>
      <c r="B451" s="140"/>
      <c r="C451" s="249"/>
      <c r="D451" s="250"/>
      <c r="E451" s="250"/>
      <c r="F451" s="251"/>
      <c r="G451" s="113">
        <f>IF(ISBLANK($C451),"",1)</f>
      </c>
      <c r="H451" s="80"/>
      <c r="J451" s="38"/>
      <c r="K451" s="39" t="s">
        <v>221</v>
      </c>
    </row>
    <row r="452" spans="1:8" s="5" customFormat="1" ht="15" thickBot="1">
      <c r="A452" s="102"/>
      <c r="B452" s="146"/>
      <c r="C452" s="311"/>
      <c r="D452" s="312"/>
      <c r="E452" s="312"/>
      <c r="F452" s="313"/>
      <c r="G452" s="23">
        <f>IF(ISBLANK($C452),"",1)</f>
      </c>
      <c r="H452" s="80"/>
    </row>
    <row r="453" spans="1:8" s="5" customFormat="1" ht="16.5" thickBot="1" thickTop="1">
      <c r="A453" s="102"/>
      <c r="B453" s="99"/>
      <c r="C453" s="99"/>
      <c r="D453" s="100"/>
      <c r="E453" s="100"/>
      <c r="F453" s="101"/>
      <c r="G453" s="24">
        <f>SUM(G449:G452)</f>
        <v>0</v>
      </c>
      <c r="H453" s="80"/>
    </row>
    <row r="454" spans="1:8" s="5" customFormat="1" ht="15">
      <c r="A454" s="102"/>
      <c r="B454" s="102"/>
      <c r="C454" s="102"/>
      <c r="D454" s="102"/>
      <c r="E454" s="102"/>
      <c r="F454" s="102"/>
      <c r="G454" s="64"/>
      <c r="H454" s="102"/>
    </row>
    <row r="455" spans="1:8" s="5" customFormat="1" ht="16.5" customHeight="1" thickBot="1">
      <c r="A455" s="102"/>
      <c r="B455" s="254" t="s">
        <v>241</v>
      </c>
      <c r="C455" s="254"/>
      <c r="D455" s="254"/>
      <c r="E455" s="254"/>
      <c r="F455" s="254"/>
      <c r="G455" s="254"/>
      <c r="H455" s="80"/>
    </row>
    <row r="456" spans="1:8" s="5" customFormat="1" ht="15" thickBot="1">
      <c r="A456" s="102"/>
      <c r="B456" s="69" t="s">
        <v>93</v>
      </c>
      <c r="C456" s="211" t="s">
        <v>24</v>
      </c>
      <c r="D456" s="212"/>
      <c r="E456" s="212" t="s">
        <v>25</v>
      </c>
      <c r="F456" s="213"/>
      <c r="G456" s="27" t="s">
        <v>12</v>
      </c>
      <c r="H456" s="103"/>
    </row>
    <row r="457" spans="2:8" s="5" customFormat="1" ht="15">
      <c r="B457" s="150"/>
      <c r="C457" s="308"/>
      <c r="D457" s="309"/>
      <c r="E457" s="309"/>
      <c r="F457" s="310"/>
      <c r="G457" s="113">
        <f aca="true" t="shared" si="9" ref="G457:G506">IF(ISBLANK($C457),"",1)</f>
      </c>
      <c r="H457" s="80"/>
    </row>
    <row r="458" spans="2:8" s="5" customFormat="1" ht="15">
      <c r="B458" s="150"/>
      <c r="C458" s="249"/>
      <c r="D458" s="250"/>
      <c r="E458" s="250"/>
      <c r="F458" s="251"/>
      <c r="G458" s="113">
        <f t="shared" si="9"/>
      </c>
      <c r="H458" s="80"/>
    </row>
    <row r="459" spans="2:8" s="5" customFormat="1" ht="15">
      <c r="B459" s="150"/>
      <c r="C459" s="249"/>
      <c r="D459" s="250"/>
      <c r="E459" s="250"/>
      <c r="F459" s="251"/>
      <c r="G459" s="113">
        <f t="shared" si="9"/>
      </c>
      <c r="H459" s="80"/>
    </row>
    <row r="460" spans="2:8" s="5" customFormat="1" ht="15">
      <c r="B460" s="150"/>
      <c r="C460" s="249"/>
      <c r="D460" s="250"/>
      <c r="E460" s="250"/>
      <c r="F460" s="251"/>
      <c r="G460" s="113">
        <f t="shared" si="9"/>
      </c>
      <c r="H460" s="80"/>
    </row>
    <row r="461" spans="2:8" s="5" customFormat="1" ht="15">
      <c r="B461" s="150"/>
      <c r="C461" s="249"/>
      <c r="D461" s="250"/>
      <c r="E461" s="250"/>
      <c r="F461" s="251"/>
      <c r="G461" s="113">
        <f t="shared" si="9"/>
      </c>
      <c r="H461" s="80"/>
    </row>
    <row r="462" spans="2:8" s="5" customFormat="1" ht="15">
      <c r="B462" s="150"/>
      <c r="C462" s="249"/>
      <c r="D462" s="250"/>
      <c r="E462" s="250"/>
      <c r="F462" s="251"/>
      <c r="G462" s="113">
        <f t="shared" si="9"/>
      </c>
      <c r="H462" s="80"/>
    </row>
    <row r="463" spans="2:8" s="5" customFormat="1" ht="15">
      <c r="B463" s="150"/>
      <c r="C463" s="249"/>
      <c r="D463" s="250"/>
      <c r="E463" s="250"/>
      <c r="F463" s="251"/>
      <c r="G463" s="113">
        <f t="shared" si="9"/>
      </c>
      <c r="H463" s="80"/>
    </row>
    <row r="464" spans="2:8" s="5" customFormat="1" ht="15">
      <c r="B464" s="150"/>
      <c r="C464" s="249"/>
      <c r="D464" s="250"/>
      <c r="E464" s="250"/>
      <c r="F464" s="251"/>
      <c r="G464" s="113">
        <f t="shared" si="9"/>
      </c>
      <c r="H464" s="80"/>
    </row>
    <row r="465" spans="2:8" s="5" customFormat="1" ht="15">
      <c r="B465" s="150"/>
      <c r="C465" s="249"/>
      <c r="D465" s="250"/>
      <c r="E465" s="250"/>
      <c r="F465" s="251"/>
      <c r="G465" s="113">
        <f t="shared" si="9"/>
      </c>
      <c r="H465" s="80"/>
    </row>
    <row r="466" spans="2:8" s="5" customFormat="1" ht="15">
      <c r="B466" s="150"/>
      <c r="C466" s="249"/>
      <c r="D466" s="250"/>
      <c r="E466" s="250"/>
      <c r="F466" s="251"/>
      <c r="G466" s="113">
        <f t="shared" si="9"/>
      </c>
      <c r="H466" s="80"/>
    </row>
    <row r="467" spans="2:8" s="5" customFormat="1" ht="15">
      <c r="B467" s="150"/>
      <c r="C467" s="249"/>
      <c r="D467" s="250"/>
      <c r="E467" s="250"/>
      <c r="F467" s="251"/>
      <c r="G467" s="113">
        <f t="shared" si="9"/>
      </c>
      <c r="H467" s="80"/>
    </row>
    <row r="468" spans="2:8" s="5" customFormat="1" ht="15">
      <c r="B468" s="150"/>
      <c r="C468" s="249"/>
      <c r="D468" s="250"/>
      <c r="E468" s="250"/>
      <c r="F468" s="251"/>
      <c r="G468" s="113">
        <f t="shared" si="9"/>
      </c>
      <c r="H468" s="80"/>
    </row>
    <row r="469" spans="2:8" s="5" customFormat="1" ht="15">
      <c r="B469" s="150"/>
      <c r="C469" s="249"/>
      <c r="D469" s="250"/>
      <c r="E469" s="250"/>
      <c r="F469" s="251"/>
      <c r="G469" s="113">
        <f t="shared" si="9"/>
      </c>
      <c r="H469" s="80"/>
    </row>
    <row r="470" spans="2:8" s="5" customFormat="1" ht="15">
      <c r="B470" s="150"/>
      <c r="C470" s="249"/>
      <c r="D470" s="250"/>
      <c r="E470" s="250"/>
      <c r="F470" s="251"/>
      <c r="G470" s="113">
        <f t="shared" si="9"/>
      </c>
      <c r="H470" s="80"/>
    </row>
    <row r="471" spans="2:8" s="5" customFormat="1" ht="15">
      <c r="B471" s="150"/>
      <c r="C471" s="249"/>
      <c r="D471" s="250"/>
      <c r="E471" s="250"/>
      <c r="F471" s="251"/>
      <c r="G471" s="113">
        <f t="shared" si="9"/>
      </c>
      <c r="H471" s="80"/>
    </row>
    <row r="472" spans="2:8" s="5" customFormat="1" ht="15">
      <c r="B472" s="150"/>
      <c r="C472" s="249"/>
      <c r="D472" s="250"/>
      <c r="E472" s="250"/>
      <c r="F472" s="251"/>
      <c r="G472" s="113">
        <f t="shared" si="9"/>
      </c>
      <c r="H472" s="80"/>
    </row>
    <row r="473" spans="2:8" s="5" customFormat="1" ht="15">
      <c r="B473" s="150"/>
      <c r="C473" s="249"/>
      <c r="D473" s="250"/>
      <c r="E473" s="250"/>
      <c r="F473" s="251"/>
      <c r="G473" s="113">
        <f t="shared" si="9"/>
      </c>
      <c r="H473" s="80"/>
    </row>
    <row r="474" spans="2:8" s="5" customFormat="1" ht="15">
      <c r="B474" s="150"/>
      <c r="C474" s="249"/>
      <c r="D474" s="250"/>
      <c r="E474" s="250"/>
      <c r="F474" s="251"/>
      <c r="G474" s="113">
        <f t="shared" si="9"/>
      </c>
      <c r="H474" s="80"/>
    </row>
    <row r="475" spans="2:8" s="5" customFormat="1" ht="15">
      <c r="B475" s="150"/>
      <c r="C475" s="249"/>
      <c r="D475" s="250"/>
      <c r="E475" s="250"/>
      <c r="F475" s="251"/>
      <c r="G475" s="113">
        <f t="shared" si="9"/>
      </c>
      <c r="H475" s="80"/>
    </row>
    <row r="476" spans="2:8" s="5" customFormat="1" ht="15">
      <c r="B476" s="150"/>
      <c r="C476" s="249"/>
      <c r="D476" s="250"/>
      <c r="E476" s="250"/>
      <c r="F476" s="251"/>
      <c r="G476" s="113">
        <f t="shared" si="9"/>
      </c>
      <c r="H476" s="80"/>
    </row>
    <row r="477" spans="2:8" s="5" customFormat="1" ht="15">
      <c r="B477" s="150"/>
      <c r="C477" s="249"/>
      <c r="D477" s="250"/>
      <c r="E477" s="250"/>
      <c r="F477" s="251"/>
      <c r="G477" s="113">
        <f t="shared" si="9"/>
      </c>
      <c r="H477" s="80"/>
    </row>
    <row r="478" spans="2:8" s="5" customFormat="1" ht="15">
      <c r="B478" s="150"/>
      <c r="C478" s="249"/>
      <c r="D478" s="250"/>
      <c r="E478" s="250"/>
      <c r="F478" s="251"/>
      <c r="G478" s="113">
        <f t="shared" si="9"/>
      </c>
      <c r="H478" s="80"/>
    </row>
    <row r="479" spans="2:8" s="5" customFormat="1" ht="15">
      <c r="B479" s="150"/>
      <c r="C479" s="249"/>
      <c r="D479" s="250"/>
      <c r="E479" s="250"/>
      <c r="F479" s="251"/>
      <c r="G479" s="113">
        <f t="shared" si="9"/>
      </c>
      <c r="H479" s="80"/>
    </row>
    <row r="480" spans="2:8" s="5" customFormat="1" ht="15">
      <c r="B480" s="150"/>
      <c r="C480" s="249"/>
      <c r="D480" s="250"/>
      <c r="E480" s="250"/>
      <c r="F480" s="251"/>
      <c r="G480" s="113">
        <f t="shared" si="9"/>
      </c>
      <c r="H480" s="80"/>
    </row>
    <row r="481" spans="2:8" s="5" customFormat="1" ht="15">
      <c r="B481" s="150"/>
      <c r="C481" s="249"/>
      <c r="D481" s="250"/>
      <c r="E481" s="250"/>
      <c r="F481" s="251"/>
      <c r="G481" s="113">
        <f t="shared" si="9"/>
      </c>
      <c r="H481" s="80"/>
    </row>
    <row r="482" spans="2:8" s="5" customFormat="1" ht="15">
      <c r="B482" s="150"/>
      <c r="C482" s="249"/>
      <c r="D482" s="250"/>
      <c r="E482" s="250"/>
      <c r="F482" s="251"/>
      <c r="G482" s="113">
        <f t="shared" si="9"/>
      </c>
      <c r="H482" s="80"/>
    </row>
    <row r="483" spans="2:8" s="5" customFormat="1" ht="15">
      <c r="B483" s="150"/>
      <c r="C483" s="249"/>
      <c r="D483" s="250"/>
      <c r="E483" s="250"/>
      <c r="F483" s="251"/>
      <c r="G483" s="113">
        <f t="shared" si="9"/>
      </c>
      <c r="H483" s="80"/>
    </row>
    <row r="484" spans="2:8" s="5" customFormat="1" ht="15">
      <c r="B484" s="150"/>
      <c r="C484" s="249"/>
      <c r="D484" s="250"/>
      <c r="E484" s="250"/>
      <c r="F484" s="251"/>
      <c r="G484" s="113">
        <f t="shared" si="9"/>
      </c>
      <c r="H484" s="80"/>
    </row>
    <row r="485" spans="2:8" s="5" customFormat="1" ht="15">
      <c r="B485" s="150"/>
      <c r="C485" s="249"/>
      <c r="D485" s="250"/>
      <c r="E485" s="250"/>
      <c r="F485" s="251"/>
      <c r="G485" s="113">
        <f t="shared" si="9"/>
      </c>
      <c r="H485" s="80"/>
    </row>
    <row r="486" spans="2:8" s="5" customFormat="1" ht="15">
      <c r="B486" s="150"/>
      <c r="C486" s="249"/>
      <c r="D486" s="250"/>
      <c r="E486" s="250"/>
      <c r="F486" s="251"/>
      <c r="G486" s="113">
        <f t="shared" si="9"/>
      </c>
      <c r="H486" s="80"/>
    </row>
    <row r="487" spans="2:8" s="5" customFormat="1" ht="15">
      <c r="B487" s="150"/>
      <c r="C487" s="249"/>
      <c r="D487" s="250"/>
      <c r="E487" s="250"/>
      <c r="F487" s="251"/>
      <c r="G487" s="113">
        <f t="shared" si="9"/>
      </c>
      <c r="H487" s="80"/>
    </row>
    <row r="488" spans="2:8" s="5" customFormat="1" ht="15">
      <c r="B488" s="150"/>
      <c r="C488" s="249"/>
      <c r="D488" s="250"/>
      <c r="E488" s="250"/>
      <c r="F488" s="251"/>
      <c r="G488" s="113">
        <f t="shared" si="9"/>
      </c>
      <c r="H488" s="80"/>
    </row>
    <row r="489" spans="2:8" s="5" customFormat="1" ht="15">
      <c r="B489" s="150"/>
      <c r="C489" s="249"/>
      <c r="D489" s="250"/>
      <c r="E489" s="250"/>
      <c r="F489" s="251"/>
      <c r="G489" s="113">
        <f t="shared" si="9"/>
      </c>
      <c r="H489" s="80"/>
    </row>
    <row r="490" spans="2:8" s="5" customFormat="1" ht="15">
      <c r="B490" s="150"/>
      <c r="C490" s="249"/>
      <c r="D490" s="250"/>
      <c r="E490" s="250"/>
      <c r="F490" s="251"/>
      <c r="G490" s="113">
        <f t="shared" si="9"/>
      </c>
      <c r="H490" s="80"/>
    </row>
    <row r="491" spans="2:8" s="5" customFormat="1" ht="15">
      <c r="B491" s="150"/>
      <c r="C491" s="249"/>
      <c r="D491" s="250"/>
      <c r="E491" s="250"/>
      <c r="F491" s="251"/>
      <c r="G491" s="113">
        <f t="shared" si="9"/>
      </c>
      <c r="H491" s="80"/>
    </row>
    <row r="492" spans="2:8" s="5" customFormat="1" ht="15">
      <c r="B492" s="150"/>
      <c r="C492" s="249"/>
      <c r="D492" s="250"/>
      <c r="E492" s="250"/>
      <c r="F492" s="251"/>
      <c r="G492" s="113">
        <f t="shared" si="9"/>
      </c>
      <c r="H492" s="80"/>
    </row>
    <row r="493" spans="2:8" s="5" customFormat="1" ht="15">
      <c r="B493" s="150"/>
      <c r="C493" s="249"/>
      <c r="D493" s="250"/>
      <c r="E493" s="250"/>
      <c r="F493" s="251"/>
      <c r="G493" s="113">
        <f t="shared" si="9"/>
      </c>
      <c r="H493" s="80"/>
    </row>
    <row r="494" spans="2:8" s="5" customFormat="1" ht="15">
      <c r="B494" s="150"/>
      <c r="C494" s="249"/>
      <c r="D494" s="250"/>
      <c r="E494" s="250"/>
      <c r="F494" s="251"/>
      <c r="G494" s="113">
        <f t="shared" si="9"/>
      </c>
      <c r="H494" s="80"/>
    </row>
    <row r="495" spans="2:8" s="5" customFormat="1" ht="15">
      <c r="B495" s="150"/>
      <c r="C495" s="249"/>
      <c r="D495" s="250"/>
      <c r="E495" s="250"/>
      <c r="F495" s="251"/>
      <c r="G495" s="113">
        <f t="shared" si="9"/>
      </c>
      <c r="H495" s="80"/>
    </row>
    <row r="496" spans="2:8" s="5" customFormat="1" ht="15">
      <c r="B496" s="150"/>
      <c r="C496" s="249"/>
      <c r="D496" s="250"/>
      <c r="E496" s="250"/>
      <c r="F496" s="251"/>
      <c r="G496" s="113">
        <f t="shared" si="9"/>
      </c>
      <c r="H496" s="80"/>
    </row>
    <row r="497" spans="2:8" s="5" customFormat="1" ht="15">
      <c r="B497" s="150"/>
      <c r="C497" s="249"/>
      <c r="D497" s="250"/>
      <c r="E497" s="250"/>
      <c r="F497" s="251"/>
      <c r="G497" s="113">
        <f t="shared" si="9"/>
      </c>
      <c r="H497" s="80"/>
    </row>
    <row r="498" spans="2:8" s="5" customFormat="1" ht="15">
      <c r="B498" s="150"/>
      <c r="C498" s="249"/>
      <c r="D498" s="250"/>
      <c r="E498" s="250"/>
      <c r="F498" s="251"/>
      <c r="G498" s="113">
        <f t="shared" si="9"/>
      </c>
      <c r="H498" s="80"/>
    </row>
    <row r="499" spans="2:8" s="5" customFormat="1" ht="15">
      <c r="B499" s="150"/>
      <c r="C499" s="249"/>
      <c r="D499" s="250"/>
      <c r="E499" s="250"/>
      <c r="F499" s="251"/>
      <c r="G499" s="113">
        <f t="shared" si="9"/>
      </c>
      <c r="H499" s="80"/>
    </row>
    <row r="500" spans="2:8" s="5" customFormat="1" ht="15">
      <c r="B500" s="150"/>
      <c r="C500" s="249"/>
      <c r="D500" s="250"/>
      <c r="E500" s="250"/>
      <c r="F500" s="251"/>
      <c r="G500" s="113">
        <f t="shared" si="9"/>
      </c>
      <c r="H500" s="80"/>
    </row>
    <row r="501" spans="2:8" s="5" customFormat="1" ht="15">
      <c r="B501" s="150"/>
      <c r="C501" s="249"/>
      <c r="D501" s="250"/>
      <c r="E501" s="250"/>
      <c r="F501" s="251"/>
      <c r="G501" s="113">
        <f t="shared" si="9"/>
      </c>
      <c r="H501" s="80"/>
    </row>
    <row r="502" spans="2:12" s="5" customFormat="1" ht="15">
      <c r="B502" s="150"/>
      <c r="C502" s="249"/>
      <c r="D502" s="250"/>
      <c r="E502" s="250"/>
      <c r="F502" s="251"/>
      <c r="G502" s="113">
        <f t="shared" si="9"/>
      </c>
      <c r="H502" s="80"/>
      <c r="L502" s="15"/>
    </row>
    <row r="503" spans="2:12" s="5" customFormat="1" ht="15">
      <c r="B503" s="150"/>
      <c r="C503" s="249"/>
      <c r="D503" s="250"/>
      <c r="E503" s="250"/>
      <c r="F503" s="251"/>
      <c r="G503" s="113">
        <f t="shared" si="9"/>
      </c>
      <c r="H503" s="80"/>
      <c r="L503" s="15"/>
    </row>
    <row r="504" spans="2:8" s="5" customFormat="1" ht="15">
      <c r="B504" s="150"/>
      <c r="C504" s="249"/>
      <c r="D504" s="250"/>
      <c r="E504" s="250"/>
      <c r="F504" s="251"/>
      <c r="G504" s="113">
        <f t="shared" si="9"/>
      </c>
      <c r="H504" s="80"/>
    </row>
    <row r="505" spans="2:8" s="5" customFormat="1" ht="15">
      <c r="B505" s="150"/>
      <c r="C505" s="249"/>
      <c r="D505" s="250"/>
      <c r="E505" s="250"/>
      <c r="F505" s="251"/>
      <c r="G505" s="113">
        <f t="shared" si="9"/>
      </c>
      <c r="H505" s="80"/>
    </row>
    <row r="506" spans="2:8" s="5" customFormat="1" ht="15" thickBot="1">
      <c r="B506" s="150"/>
      <c r="C506" s="311"/>
      <c r="D506" s="312"/>
      <c r="E506" s="312"/>
      <c r="F506" s="313"/>
      <c r="G506" s="23">
        <f t="shared" si="9"/>
      </c>
      <c r="H506" s="80"/>
    </row>
    <row r="507" spans="2:8" s="5" customFormat="1" ht="16.5" thickBot="1" thickTop="1">
      <c r="B507" s="99"/>
      <c r="C507" s="99"/>
      <c r="D507" s="100"/>
      <c r="E507" s="100"/>
      <c r="F507" s="101"/>
      <c r="G507" s="24">
        <f>SUM(G457:G506)</f>
        <v>0</v>
      </c>
      <c r="H507" s="102"/>
    </row>
    <row r="508" spans="1:8" s="5" customFormat="1" ht="15">
      <c r="A508" s="102"/>
      <c r="B508" s="80"/>
      <c r="C508" s="80"/>
      <c r="D508" s="80"/>
      <c r="E508" s="80"/>
      <c r="F508" s="80"/>
      <c r="G508" s="79"/>
      <c r="H508" s="80"/>
    </row>
    <row r="509" spans="1:8" s="5" customFormat="1" ht="35.25" customHeight="1" thickBot="1">
      <c r="A509" s="102"/>
      <c r="B509" s="254" t="s">
        <v>173</v>
      </c>
      <c r="C509" s="254"/>
      <c r="D509" s="254"/>
      <c r="E509" s="254"/>
      <c r="F509" s="254"/>
      <c r="G509" s="254"/>
      <c r="H509" s="80"/>
    </row>
    <row r="510" spans="1:8" s="5" customFormat="1" ht="15" thickBot="1">
      <c r="A510" s="102"/>
      <c r="B510" s="69" t="s">
        <v>93</v>
      </c>
      <c r="C510" s="211" t="s">
        <v>231</v>
      </c>
      <c r="D510" s="212"/>
      <c r="E510" s="212"/>
      <c r="F510" s="213"/>
      <c r="G510" s="27" t="s">
        <v>12</v>
      </c>
      <c r="H510" s="80"/>
    </row>
    <row r="511" spans="1:8" s="5" customFormat="1" ht="15">
      <c r="A511" s="102"/>
      <c r="B511" s="137"/>
      <c r="C511" s="308"/>
      <c r="D511" s="309"/>
      <c r="E511" s="309"/>
      <c r="F511" s="310"/>
      <c r="G511" s="10">
        <f aca="true" t="shared" si="10" ref="G511:G518">IF(ISBLANK($C511),"",1)</f>
      </c>
      <c r="H511" s="103"/>
    </row>
    <row r="512" spans="1:8" s="5" customFormat="1" ht="15">
      <c r="A512" s="102"/>
      <c r="B512" s="137"/>
      <c r="C512" s="249"/>
      <c r="D512" s="250"/>
      <c r="E512" s="250"/>
      <c r="F512" s="251"/>
      <c r="G512" s="10">
        <f t="shared" si="10"/>
      </c>
      <c r="H512" s="103"/>
    </row>
    <row r="513" spans="1:8" s="5" customFormat="1" ht="15">
      <c r="A513" s="102"/>
      <c r="B513" s="137"/>
      <c r="C513" s="249"/>
      <c r="D513" s="250"/>
      <c r="E513" s="250"/>
      <c r="F513" s="251"/>
      <c r="G513" s="10">
        <f t="shared" si="10"/>
      </c>
      <c r="H513" s="103"/>
    </row>
    <row r="514" spans="1:8" s="5" customFormat="1" ht="15">
      <c r="A514" s="102"/>
      <c r="B514" s="137"/>
      <c r="C514" s="249"/>
      <c r="D514" s="250"/>
      <c r="E514" s="250"/>
      <c r="F514" s="251"/>
      <c r="G514" s="10">
        <f t="shared" si="10"/>
      </c>
      <c r="H514" s="103"/>
    </row>
    <row r="515" spans="1:8" s="5" customFormat="1" ht="15">
      <c r="A515" s="102"/>
      <c r="B515" s="137"/>
      <c r="C515" s="249"/>
      <c r="D515" s="250"/>
      <c r="E515" s="250"/>
      <c r="F515" s="251"/>
      <c r="G515" s="10">
        <f t="shared" si="10"/>
      </c>
      <c r="H515" s="103"/>
    </row>
    <row r="516" spans="1:8" s="5" customFormat="1" ht="15">
      <c r="A516" s="102"/>
      <c r="B516" s="137"/>
      <c r="C516" s="249"/>
      <c r="D516" s="250"/>
      <c r="E516" s="250"/>
      <c r="F516" s="251"/>
      <c r="G516" s="10">
        <f t="shared" si="10"/>
      </c>
      <c r="H516" s="103"/>
    </row>
    <row r="517" spans="1:8" s="5" customFormat="1" ht="15">
      <c r="A517" s="102"/>
      <c r="B517" s="140"/>
      <c r="C517" s="249"/>
      <c r="D517" s="250"/>
      <c r="E517" s="250"/>
      <c r="F517" s="251"/>
      <c r="G517" s="113">
        <f t="shared" si="10"/>
      </c>
      <c r="H517" s="80"/>
    </row>
    <row r="518" spans="1:8" s="5" customFormat="1" ht="15" thickBot="1">
      <c r="A518" s="102"/>
      <c r="B518" s="146"/>
      <c r="C518" s="311"/>
      <c r="D518" s="312"/>
      <c r="E518" s="312"/>
      <c r="F518" s="313"/>
      <c r="G518" s="23">
        <f t="shared" si="10"/>
      </c>
      <c r="H518" s="80"/>
    </row>
    <row r="519" spans="1:8" s="5" customFormat="1" ht="16.5" thickBot="1" thickTop="1">
      <c r="A519" s="102"/>
      <c r="B519" s="99"/>
      <c r="C519" s="99"/>
      <c r="D519" s="100"/>
      <c r="E519" s="100"/>
      <c r="F519" s="101"/>
      <c r="G519" s="24">
        <f>SUM(G511:G518)</f>
        <v>0</v>
      </c>
      <c r="H519" s="80"/>
    </row>
    <row r="520" spans="1:16" s="5" customFormat="1" ht="15">
      <c r="A520" s="102"/>
      <c r="B520" s="80"/>
      <c r="C520" s="80"/>
      <c r="D520" s="80"/>
      <c r="E520" s="80"/>
      <c r="F520" s="80"/>
      <c r="G520" s="79"/>
      <c r="H520" s="80"/>
      <c r="P520" s="1"/>
    </row>
    <row r="521" spans="1:16" s="5" customFormat="1" ht="15" thickBot="1">
      <c r="A521" s="102"/>
      <c r="B521" s="80"/>
      <c r="C521" s="80"/>
      <c r="D521" s="80"/>
      <c r="E521" s="80"/>
      <c r="F521" s="80"/>
      <c r="G521" s="79"/>
      <c r="H521" s="80"/>
      <c r="P521" s="1"/>
    </row>
    <row r="522" spans="1:8" s="5" customFormat="1" ht="18" thickBot="1">
      <c r="A522" s="102"/>
      <c r="B522" s="80"/>
      <c r="C522" s="80"/>
      <c r="D522" s="80"/>
      <c r="E522" s="80"/>
      <c r="F522" s="29" t="s">
        <v>233</v>
      </c>
      <c r="G522" s="30">
        <f>G519+G507+G453+G445+G437+G423+G415+G407+G399+G391+G383+G374+G369+G350+G343+G333</f>
        <v>0</v>
      </c>
      <c r="H522" s="80"/>
    </row>
    <row r="523" spans="1:8" s="5" customFormat="1" ht="23.25" customHeight="1">
      <c r="A523" s="102"/>
      <c r="B523" s="80"/>
      <c r="C523" s="80"/>
      <c r="D523" s="80"/>
      <c r="E523" s="80"/>
      <c r="F523" s="80"/>
      <c r="G523" s="79"/>
      <c r="H523" s="80"/>
    </row>
    <row r="524" spans="1:16" ht="39.75" customHeight="1">
      <c r="A524" s="82"/>
      <c r="B524" s="244" t="s">
        <v>218</v>
      </c>
      <c r="C524" s="244"/>
      <c r="D524" s="244"/>
      <c r="E524" s="244"/>
      <c r="F524" s="244"/>
      <c r="G524" s="244"/>
      <c r="H524" s="120"/>
      <c r="J524" s="5"/>
      <c r="K524" s="5"/>
      <c r="L524" s="5"/>
      <c r="P524" s="5"/>
    </row>
    <row r="525" spans="1:16" ht="16.5" customHeight="1">
      <c r="A525" s="82"/>
      <c r="B525" s="228" t="s">
        <v>181</v>
      </c>
      <c r="C525" s="228"/>
      <c r="D525" s="228"/>
      <c r="E525" s="228"/>
      <c r="F525" s="228"/>
      <c r="G525" s="228"/>
      <c r="H525" s="120"/>
      <c r="J525" s="5"/>
      <c r="K525" s="5"/>
      <c r="L525" s="5"/>
      <c r="P525" s="5"/>
    </row>
    <row r="526" spans="1:8" s="5" customFormat="1" ht="15">
      <c r="A526" s="102"/>
      <c r="B526" s="80"/>
      <c r="C526" s="80"/>
      <c r="D526" s="80"/>
      <c r="E526" s="80"/>
      <c r="F526" s="80"/>
      <c r="G526" s="79"/>
      <c r="H526" s="80"/>
    </row>
    <row r="527" spans="1:8" s="5" customFormat="1" ht="15">
      <c r="A527" s="102"/>
      <c r="B527" s="102"/>
      <c r="C527" s="102"/>
      <c r="D527" s="102"/>
      <c r="E527" s="102"/>
      <c r="F527" s="102"/>
      <c r="G527" s="64"/>
      <c r="H527" s="102"/>
    </row>
    <row r="528" spans="6:8" s="5" customFormat="1" ht="15">
      <c r="F528" s="13"/>
      <c r="G528" s="21"/>
      <c r="H528" s="102"/>
    </row>
    <row r="529" spans="6:8" s="5" customFormat="1" ht="15">
      <c r="F529" s="13"/>
      <c r="G529" s="21"/>
      <c r="H529" s="102"/>
    </row>
    <row r="530" spans="6:8" s="5" customFormat="1" ht="15">
      <c r="F530" s="13"/>
      <c r="G530" s="21"/>
      <c r="H530" s="102"/>
    </row>
    <row r="531" spans="6:8" s="5" customFormat="1" ht="15">
      <c r="F531" s="13"/>
      <c r="G531" s="21"/>
      <c r="H531" s="102"/>
    </row>
    <row r="532" spans="6:8" s="5" customFormat="1" ht="15">
      <c r="F532" s="13"/>
      <c r="G532" s="21"/>
      <c r="H532" s="102"/>
    </row>
    <row r="533" spans="6:8" s="5" customFormat="1" ht="15">
      <c r="F533" s="13"/>
      <c r="G533" s="21"/>
      <c r="H533" s="102"/>
    </row>
    <row r="534" spans="6:8" s="5" customFormat="1" ht="15">
      <c r="F534" s="13"/>
      <c r="G534" s="21"/>
      <c r="H534" s="102"/>
    </row>
    <row r="535" spans="6:8" s="5" customFormat="1" ht="15">
      <c r="F535" s="13"/>
      <c r="G535" s="21"/>
      <c r="H535" s="102"/>
    </row>
    <row r="536" spans="6:8" s="5" customFormat="1" ht="15">
      <c r="F536" s="13"/>
      <c r="G536" s="21"/>
      <c r="H536" s="102"/>
    </row>
    <row r="537" spans="6:8" s="5" customFormat="1" ht="15">
      <c r="F537" s="13"/>
      <c r="G537" s="21"/>
      <c r="H537" s="102"/>
    </row>
    <row r="538" spans="6:8" s="5" customFormat="1" ht="15">
      <c r="F538" s="13"/>
      <c r="G538" s="21"/>
      <c r="H538" s="102"/>
    </row>
    <row r="539" spans="6:8" s="5" customFormat="1" ht="15">
      <c r="F539" s="13"/>
      <c r="G539" s="21"/>
      <c r="H539" s="102"/>
    </row>
    <row r="540" spans="6:8" s="5" customFormat="1" ht="15">
      <c r="F540" s="13"/>
      <c r="G540" s="21"/>
      <c r="H540" s="102"/>
    </row>
    <row r="541" spans="6:8" s="5" customFormat="1" ht="15">
      <c r="F541" s="13"/>
      <c r="G541" s="21"/>
      <c r="H541" s="102"/>
    </row>
    <row r="542" spans="6:8" s="5" customFormat="1" ht="15">
      <c r="F542" s="13"/>
      <c r="G542" s="21"/>
      <c r="H542" s="102"/>
    </row>
    <row r="543" spans="6:8" s="5" customFormat="1" ht="15">
      <c r="F543" s="13"/>
      <c r="G543" s="21"/>
      <c r="H543" s="102"/>
    </row>
    <row r="544" spans="6:8" s="5" customFormat="1" ht="15">
      <c r="F544" s="13"/>
      <c r="G544" s="21"/>
      <c r="H544" s="102"/>
    </row>
    <row r="545" spans="6:8" s="5" customFormat="1" ht="15">
      <c r="F545" s="13"/>
      <c r="G545" s="21"/>
      <c r="H545" s="102"/>
    </row>
    <row r="546" spans="6:8" s="5" customFormat="1" ht="15">
      <c r="F546" s="13"/>
      <c r="G546" s="21"/>
      <c r="H546" s="102"/>
    </row>
    <row r="547" spans="6:8" s="5" customFormat="1" ht="15">
      <c r="F547" s="13"/>
      <c r="G547" s="21"/>
      <c r="H547" s="102"/>
    </row>
    <row r="548" spans="6:8" s="5" customFormat="1" ht="15">
      <c r="F548" s="13"/>
      <c r="G548" s="21"/>
      <c r="H548" s="102"/>
    </row>
    <row r="549" spans="6:8" s="5" customFormat="1" ht="15">
      <c r="F549" s="13"/>
      <c r="G549" s="21"/>
      <c r="H549" s="102"/>
    </row>
    <row r="550" spans="6:8" s="5" customFormat="1" ht="15">
      <c r="F550" s="13"/>
      <c r="G550" s="21"/>
      <c r="H550" s="102"/>
    </row>
    <row r="551" spans="6:8" s="5" customFormat="1" ht="15">
      <c r="F551" s="13"/>
      <c r="G551" s="21"/>
      <c r="H551" s="102"/>
    </row>
    <row r="552" spans="6:8" s="5" customFormat="1" ht="15">
      <c r="F552" s="13"/>
      <c r="G552" s="21"/>
      <c r="H552" s="102"/>
    </row>
    <row r="553" spans="6:8" s="5" customFormat="1" ht="15">
      <c r="F553" s="13"/>
      <c r="G553" s="21"/>
      <c r="H553" s="102"/>
    </row>
    <row r="554" spans="6:8" s="5" customFormat="1" ht="15">
      <c r="F554" s="13"/>
      <c r="G554" s="21"/>
      <c r="H554" s="102"/>
    </row>
    <row r="555" spans="6:8" s="5" customFormat="1" ht="15">
      <c r="F555" s="13"/>
      <c r="G555" s="21"/>
      <c r="H555" s="102"/>
    </row>
    <row r="556" spans="6:8" s="5" customFormat="1" ht="15">
      <c r="F556" s="13"/>
      <c r="G556" s="21"/>
      <c r="H556" s="102"/>
    </row>
    <row r="557" spans="6:8" s="5" customFormat="1" ht="15">
      <c r="F557" s="13"/>
      <c r="G557" s="21"/>
      <c r="H557" s="102"/>
    </row>
    <row r="558" spans="6:8" s="5" customFormat="1" ht="15">
      <c r="F558" s="13"/>
      <c r="G558" s="21"/>
      <c r="H558" s="102"/>
    </row>
    <row r="559" spans="6:8" s="5" customFormat="1" ht="15">
      <c r="F559" s="13"/>
      <c r="G559" s="21"/>
      <c r="H559" s="102"/>
    </row>
    <row r="560" spans="6:8" s="5" customFormat="1" ht="15">
      <c r="F560" s="13"/>
      <c r="G560" s="21"/>
      <c r="H560" s="102"/>
    </row>
    <row r="561" spans="6:8" s="5" customFormat="1" ht="15">
      <c r="F561" s="13"/>
      <c r="G561" s="21"/>
      <c r="H561" s="102"/>
    </row>
    <row r="562" spans="6:8" s="5" customFormat="1" ht="15">
      <c r="F562" s="13"/>
      <c r="G562" s="21"/>
      <c r="H562" s="102"/>
    </row>
    <row r="563" spans="6:8" s="5" customFormat="1" ht="15">
      <c r="F563" s="13"/>
      <c r="G563" s="21"/>
      <c r="H563" s="102"/>
    </row>
    <row r="564" spans="6:8" s="5" customFormat="1" ht="15">
      <c r="F564" s="13"/>
      <c r="G564" s="21"/>
      <c r="H564" s="102"/>
    </row>
    <row r="565" spans="6:8" s="5" customFormat="1" ht="15">
      <c r="F565" s="13"/>
      <c r="G565" s="21"/>
      <c r="H565" s="102"/>
    </row>
    <row r="566" spans="6:8" s="5" customFormat="1" ht="15">
      <c r="F566" s="13"/>
      <c r="G566" s="21"/>
      <c r="H566" s="102"/>
    </row>
    <row r="567" spans="6:8" s="5" customFormat="1" ht="15">
      <c r="F567" s="13"/>
      <c r="G567" s="21"/>
      <c r="H567" s="102"/>
    </row>
    <row r="568" spans="6:8" s="5" customFormat="1" ht="15">
      <c r="F568" s="13"/>
      <c r="G568" s="21"/>
      <c r="H568" s="102"/>
    </row>
    <row r="569" spans="6:8" s="5" customFormat="1" ht="15">
      <c r="F569" s="13"/>
      <c r="G569" s="21"/>
      <c r="H569" s="102"/>
    </row>
    <row r="570" spans="6:8" s="5" customFormat="1" ht="15">
      <c r="F570" s="13"/>
      <c r="G570" s="21"/>
      <c r="H570" s="102"/>
    </row>
    <row r="571" spans="6:8" s="5" customFormat="1" ht="15">
      <c r="F571" s="13"/>
      <c r="G571" s="21"/>
      <c r="H571" s="102"/>
    </row>
    <row r="572" spans="6:8" s="5" customFormat="1" ht="15">
      <c r="F572" s="13"/>
      <c r="G572" s="21"/>
      <c r="H572" s="102"/>
    </row>
    <row r="573" spans="6:8" s="5" customFormat="1" ht="15">
      <c r="F573" s="13"/>
      <c r="G573" s="21"/>
      <c r="H573" s="102"/>
    </row>
    <row r="574" spans="6:8" s="5" customFormat="1" ht="15">
      <c r="F574" s="13"/>
      <c r="G574" s="21"/>
      <c r="H574" s="102"/>
    </row>
    <row r="575" spans="6:8" s="5" customFormat="1" ht="15">
      <c r="F575" s="13"/>
      <c r="G575" s="21"/>
      <c r="H575" s="102"/>
    </row>
    <row r="576" spans="6:8" s="5" customFormat="1" ht="15">
      <c r="F576" s="13"/>
      <c r="G576" s="21"/>
      <c r="H576" s="102"/>
    </row>
    <row r="577" spans="6:8" s="5" customFormat="1" ht="15">
      <c r="F577" s="13"/>
      <c r="G577" s="21"/>
      <c r="H577" s="102"/>
    </row>
    <row r="578" spans="6:8" s="5" customFormat="1" ht="15">
      <c r="F578" s="13"/>
      <c r="G578" s="21"/>
      <c r="H578" s="102"/>
    </row>
    <row r="579" spans="6:8" s="5" customFormat="1" ht="15">
      <c r="F579" s="13"/>
      <c r="G579" s="21"/>
      <c r="H579" s="102"/>
    </row>
    <row r="580" spans="6:8" s="5" customFormat="1" ht="15">
      <c r="F580" s="13"/>
      <c r="G580" s="21"/>
      <c r="H580" s="102"/>
    </row>
    <row r="581" spans="6:8" s="5" customFormat="1" ht="15">
      <c r="F581" s="13"/>
      <c r="G581" s="21"/>
      <c r="H581" s="102"/>
    </row>
    <row r="582" spans="6:8" s="5" customFormat="1" ht="15">
      <c r="F582" s="13"/>
      <c r="G582" s="21"/>
      <c r="H582" s="102"/>
    </row>
    <row r="583" spans="6:8" s="5" customFormat="1" ht="15">
      <c r="F583" s="13"/>
      <c r="G583" s="21"/>
      <c r="H583" s="102"/>
    </row>
    <row r="584" spans="6:8" s="5" customFormat="1" ht="15">
      <c r="F584" s="13"/>
      <c r="G584" s="21"/>
      <c r="H584" s="102"/>
    </row>
    <row r="585" spans="6:8" s="5" customFormat="1" ht="15">
      <c r="F585" s="13"/>
      <c r="G585" s="21"/>
      <c r="H585" s="102"/>
    </row>
    <row r="586" spans="6:8" s="5" customFormat="1" ht="15">
      <c r="F586" s="13"/>
      <c r="G586" s="21"/>
      <c r="H586" s="102"/>
    </row>
    <row r="587" spans="6:8" s="5" customFormat="1" ht="15">
      <c r="F587" s="13"/>
      <c r="G587" s="21"/>
      <c r="H587" s="102"/>
    </row>
    <row r="588" spans="6:8" s="5" customFormat="1" ht="15">
      <c r="F588" s="13"/>
      <c r="G588" s="21"/>
      <c r="H588" s="102"/>
    </row>
    <row r="589" spans="6:8" s="5" customFormat="1" ht="15">
      <c r="F589" s="13"/>
      <c r="G589" s="21"/>
      <c r="H589" s="102"/>
    </row>
    <row r="590" spans="6:8" s="5" customFormat="1" ht="15">
      <c r="F590" s="13"/>
      <c r="G590" s="21"/>
      <c r="H590" s="102"/>
    </row>
    <row r="591" spans="6:8" s="5" customFormat="1" ht="15">
      <c r="F591" s="13"/>
      <c r="G591" s="21"/>
      <c r="H591" s="102"/>
    </row>
    <row r="592" spans="6:8" s="5" customFormat="1" ht="15">
      <c r="F592" s="13"/>
      <c r="G592" s="21"/>
      <c r="H592" s="102"/>
    </row>
    <row r="593" spans="6:8" s="5" customFormat="1" ht="15">
      <c r="F593" s="13"/>
      <c r="G593" s="21"/>
      <c r="H593" s="102"/>
    </row>
    <row r="594" spans="6:8" s="5" customFormat="1" ht="15">
      <c r="F594" s="13"/>
      <c r="G594" s="21"/>
      <c r="H594" s="102"/>
    </row>
    <row r="595" spans="6:8" s="5" customFormat="1" ht="15">
      <c r="F595" s="13"/>
      <c r="G595" s="21"/>
      <c r="H595" s="102"/>
    </row>
    <row r="596" spans="6:8" s="5" customFormat="1" ht="15">
      <c r="F596" s="13"/>
      <c r="G596" s="21"/>
      <c r="H596" s="102"/>
    </row>
    <row r="597" spans="6:8" s="5" customFormat="1" ht="15">
      <c r="F597" s="13"/>
      <c r="G597" s="21"/>
      <c r="H597" s="102"/>
    </row>
    <row r="598" spans="6:8" s="5" customFormat="1" ht="15">
      <c r="F598" s="13"/>
      <c r="G598" s="21"/>
      <c r="H598" s="102"/>
    </row>
    <row r="599" spans="6:8" s="5" customFormat="1" ht="15">
      <c r="F599" s="13"/>
      <c r="G599" s="21"/>
      <c r="H599" s="102"/>
    </row>
    <row r="600" spans="6:8" s="5" customFormat="1" ht="15">
      <c r="F600" s="13"/>
      <c r="G600" s="21"/>
      <c r="H600" s="102"/>
    </row>
    <row r="601" spans="6:8" s="5" customFormat="1" ht="15">
      <c r="F601" s="13"/>
      <c r="G601" s="21"/>
      <c r="H601" s="102"/>
    </row>
    <row r="602" spans="6:8" s="5" customFormat="1" ht="15">
      <c r="F602" s="13"/>
      <c r="G602" s="21"/>
      <c r="H602" s="102"/>
    </row>
    <row r="603" spans="6:8" s="5" customFormat="1" ht="15">
      <c r="F603" s="13"/>
      <c r="G603" s="21"/>
      <c r="H603" s="102"/>
    </row>
    <row r="604" spans="6:8" s="5" customFormat="1" ht="15">
      <c r="F604" s="13"/>
      <c r="G604" s="21"/>
      <c r="H604" s="102"/>
    </row>
    <row r="605" spans="6:8" s="5" customFormat="1" ht="15">
      <c r="F605" s="13"/>
      <c r="G605" s="21"/>
      <c r="H605" s="102"/>
    </row>
    <row r="606" spans="6:8" s="5" customFormat="1" ht="15">
      <c r="F606" s="13"/>
      <c r="G606" s="21"/>
      <c r="H606" s="102"/>
    </row>
    <row r="607" spans="6:8" s="5" customFormat="1" ht="15">
      <c r="F607" s="13"/>
      <c r="G607" s="21"/>
      <c r="H607" s="102"/>
    </row>
    <row r="608" spans="6:8" s="5" customFormat="1" ht="15">
      <c r="F608" s="13"/>
      <c r="G608" s="21"/>
      <c r="H608" s="102"/>
    </row>
    <row r="609" spans="6:8" s="5" customFormat="1" ht="15">
      <c r="F609" s="13"/>
      <c r="G609" s="21"/>
      <c r="H609" s="102"/>
    </row>
    <row r="610" spans="6:8" s="5" customFormat="1" ht="15">
      <c r="F610" s="13"/>
      <c r="G610" s="21"/>
      <c r="H610" s="102"/>
    </row>
    <row r="611" spans="6:8" s="5" customFormat="1" ht="15">
      <c r="F611" s="13"/>
      <c r="G611" s="21"/>
      <c r="H611" s="102"/>
    </row>
    <row r="612" spans="6:8" s="5" customFormat="1" ht="15">
      <c r="F612" s="13"/>
      <c r="G612" s="21"/>
      <c r="H612" s="102"/>
    </row>
    <row r="613" spans="6:8" s="5" customFormat="1" ht="15">
      <c r="F613" s="13"/>
      <c r="G613" s="21"/>
      <c r="H613" s="102"/>
    </row>
    <row r="614" spans="6:8" s="5" customFormat="1" ht="15">
      <c r="F614" s="13"/>
      <c r="G614" s="21"/>
      <c r="H614" s="102"/>
    </row>
    <row r="615" spans="6:8" s="5" customFormat="1" ht="15">
      <c r="F615" s="13"/>
      <c r="G615" s="21"/>
      <c r="H615" s="102"/>
    </row>
    <row r="616" spans="6:8" s="5" customFormat="1" ht="15">
      <c r="F616" s="13"/>
      <c r="G616" s="21"/>
      <c r="H616" s="102"/>
    </row>
    <row r="617" spans="6:8" s="5" customFormat="1" ht="15">
      <c r="F617" s="13"/>
      <c r="G617" s="21"/>
      <c r="H617" s="102"/>
    </row>
    <row r="618" spans="6:8" s="5" customFormat="1" ht="15">
      <c r="F618" s="13"/>
      <c r="G618" s="21"/>
      <c r="H618" s="102"/>
    </row>
    <row r="619" spans="6:8" s="5" customFormat="1" ht="15">
      <c r="F619" s="13"/>
      <c r="G619" s="21"/>
      <c r="H619" s="102"/>
    </row>
    <row r="620" spans="6:8" s="5" customFormat="1" ht="15">
      <c r="F620" s="13"/>
      <c r="G620" s="21"/>
      <c r="H620" s="102"/>
    </row>
    <row r="621" spans="6:8" s="5" customFormat="1" ht="15">
      <c r="F621" s="13"/>
      <c r="G621" s="21"/>
      <c r="H621" s="102"/>
    </row>
    <row r="622" spans="6:8" s="5" customFormat="1" ht="15">
      <c r="F622" s="13"/>
      <c r="G622" s="21"/>
      <c r="H622" s="102"/>
    </row>
    <row r="623" spans="6:8" s="5" customFormat="1" ht="15">
      <c r="F623" s="13"/>
      <c r="G623" s="21"/>
      <c r="H623" s="102"/>
    </row>
    <row r="624" spans="6:8" s="5" customFormat="1" ht="15">
      <c r="F624" s="13"/>
      <c r="G624" s="21"/>
      <c r="H624" s="102"/>
    </row>
    <row r="625" spans="6:8" s="5" customFormat="1" ht="15">
      <c r="F625" s="13"/>
      <c r="G625" s="21"/>
      <c r="H625" s="102"/>
    </row>
    <row r="626" spans="6:8" s="5" customFormat="1" ht="15">
      <c r="F626" s="13"/>
      <c r="G626" s="21"/>
      <c r="H626" s="102"/>
    </row>
    <row r="627" spans="6:8" s="5" customFormat="1" ht="15">
      <c r="F627" s="13"/>
      <c r="G627" s="21"/>
      <c r="H627" s="102"/>
    </row>
    <row r="628" spans="6:8" s="5" customFormat="1" ht="15">
      <c r="F628" s="13"/>
      <c r="G628" s="21"/>
      <c r="H628" s="102"/>
    </row>
    <row r="629" spans="6:8" s="5" customFormat="1" ht="15">
      <c r="F629" s="13"/>
      <c r="G629" s="21"/>
      <c r="H629" s="102"/>
    </row>
    <row r="630" spans="6:8" s="5" customFormat="1" ht="15">
      <c r="F630" s="13"/>
      <c r="G630" s="21"/>
      <c r="H630" s="102"/>
    </row>
    <row r="631" spans="6:8" s="5" customFormat="1" ht="15">
      <c r="F631" s="13"/>
      <c r="G631" s="21"/>
      <c r="H631" s="102"/>
    </row>
    <row r="632" spans="6:8" s="5" customFormat="1" ht="15">
      <c r="F632" s="13"/>
      <c r="G632" s="21"/>
      <c r="H632" s="102"/>
    </row>
    <row r="633" spans="6:8" s="5" customFormat="1" ht="15">
      <c r="F633" s="13"/>
      <c r="G633" s="21"/>
      <c r="H633" s="102"/>
    </row>
    <row r="634" spans="6:8" s="5" customFormat="1" ht="15">
      <c r="F634" s="13"/>
      <c r="G634" s="21"/>
      <c r="H634" s="102"/>
    </row>
    <row r="635" spans="6:8" s="5" customFormat="1" ht="15">
      <c r="F635" s="13"/>
      <c r="G635" s="21"/>
      <c r="H635" s="102"/>
    </row>
    <row r="636" spans="6:8" s="5" customFormat="1" ht="15">
      <c r="F636" s="13"/>
      <c r="G636" s="21"/>
      <c r="H636" s="102"/>
    </row>
    <row r="637" spans="6:8" s="5" customFormat="1" ht="15">
      <c r="F637" s="13"/>
      <c r="G637" s="21"/>
      <c r="H637" s="102"/>
    </row>
    <row r="638" spans="6:8" s="5" customFormat="1" ht="15">
      <c r="F638" s="13"/>
      <c r="G638" s="21"/>
      <c r="H638" s="102"/>
    </row>
    <row r="639" spans="6:8" s="5" customFormat="1" ht="15">
      <c r="F639" s="13"/>
      <c r="G639" s="21"/>
      <c r="H639" s="102"/>
    </row>
    <row r="640" spans="6:8" s="5" customFormat="1" ht="15">
      <c r="F640" s="13"/>
      <c r="G640" s="21"/>
      <c r="H640" s="102"/>
    </row>
    <row r="641" spans="6:8" s="5" customFormat="1" ht="15">
      <c r="F641" s="13"/>
      <c r="G641" s="21"/>
      <c r="H641" s="102"/>
    </row>
    <row r="642" spans="6:8" s="5" customFormat="1" ht="15">
      <c r="F642" s="13"/>
      <c r="G642" s="21"/>
      <c r="H642" s="102"/>
    </row>
    <row r="643" spans="6:8" s="5" customFormat="1" ht="15">
      <c r="F643" s="13"/>
      <c r="G643" s="21"/>
      <c r="H643" s="102"/>
    </row>
    <row r="644" spans="6:8" s="5" customFormat="1" ht="15">
      <c r="F644" s="13"/>
      <c r="G644" s="21"/>
      <c r="H644" s="102"/>
    </row>
    <row r="645" spans="6:8" s="5" customFormat="1" ht="15">
      <c r="F645" s="13"/>
      <c r="G645" s="21"/>
      <c r="H645" s="102"/>
    </row>
    <row r="646" spans="6:8" s="5" customFormat="1" ht="15">
      <c r="F646" s="13"/>
      <c r="G646" s="21"/>
      <c r="H646" s="102"/>
    </row>
    <row r="647" spans="6:8" s="5" customFormat="1" ht="15">
      <c r="F647" s="13"/>
      <c r="G647" s="21"/>
      <c r="H647" s="102"/>
    </row>
    <row r="648" spans="6:8" s="5" customFormat="1" ht="15">
      <c r="F648" s="13"/>
      <c r="G648" s="21"/>
      <c r="H648" s="102"/>
    </row>
    <row r="649" spans="6:8" s="5" customFormat="1" ht="15">
      <c r="F649" s="13"/>
      <c r="G649" s="21"/>
      <c r="H649" s="102"/>
    </row>
    <row r="650" spans="6:8" s="5" customFormat="1" ht="15">
      <c r="F650" s="13"/>
      <c r="G650" s="21"/>
      <c r="H650" s="102"/>
    </row>
    <row r="651" spans="6:8" s="5" customFormat="1" ht="15">
      <c r="F651" s="13"/>
      <c r="G651" s="21"/>
      <c r="H651" s="102"/>
    </row>
    <row r="652" spans="6:8" s="5" customFormat="1" ht="15">
      <c r="F652" s="13"/>
      <c r="G652" s="21"/>
      <c r="H652" s="102"/>
    </row>
    <row r="653" spans="6:8" s="5" customFormat="1" ht="15">
      <c r="F653" s="13"/>
      <c r="G653" s="21"/>
      <c r="H653" s="102"/>
    </row>
    <row r="654" spans="6:8" s="5" customFormat="1" ht="15">
      <c r="F654" s="13"/>
      <c r="G654" s="21"/>
      <c r="H654" s="102"/>
    </row>
    <row r="655" spans="6:12" s="5" customFormat="1" ht="15">
      <c r="F655" s="13"/>
      <c r="G655" s="21"/>
      <c r="H655" s="102"/>
      <c r="L655" s="86"/>
    </row>
    <row r="656" spans="6:12" s="5" customFormat="1" ht="15">
      <c r="F656" s="13"/>
      <c r="G656" s="21"/>
      <c r="H656" s="102"/>
      <c r="L656" s="86"/>
    </row>
    <row r="657" spans="6:12" s="5" customFormat="1" ht="15">
      <c r="F657" s="13"/>
      <c r="G657" s="21"/>
      <c r="H657" s="102"/>
      <c r="L657" s="86"/>
    </row>
    <row r="658" spans="6:12" s="5" customFormat="1" ht="15">
      <c r="F658" s="13"/>
      <c r="G658" s="21"/>
      <c r="H658" s="102"/>
      <c r="L658" s="86"/>
    </row>
    <row r="659" spans="6:12" s="5" customFormat="1" ht="15">
      <c r="F659" s="13"/>
      <c r="G659" s="21"/>
      <c r="H659" s="102"/>
      <c r="L659" s="86"/>
    </row>
    <row r="660" spans="6:12" s="5" customFormat="1" ht="15">
      <c r="F660" s="13"/>
      <c r="G660" s="21"/>
      <c r="H660" s="102"/>
      <c r="L660" s="86"/>
    </row>
    <row r="661" spans="6:12" s="5" customFormat="1" ht="15">
      <c r="F661" s="13"/>
      <c r="G661" s="21"/>
      <c r="H661" s="102"/>
      <c r="L661" s="15"/>
    </row>
    <row r="662" spans="6:12" s="5" customFormat="1" ht="15">
      <c r="F662" s="13"/>
      <c r="G662" s="21"/>
      <c r="H662" s="102"/>
      <c r="L662" s="15"/>
    </row>
    <row r="663" spans="6:12" s="5" customFormat="1" ht="15">
      <c r="F663" s="13"/>
      <c r="G663" s="21"/>
      <c r="H663" s="102"/>
      <c r="L663" s="15"/>
    </row>
    <row r="664" spans="6:12" s="5" customFormat="1" ht="15">
      <c r="F664" s="13"/>
      <c r="G664" s="21"/>
      <c r="H664" s="102"/>
      <c r="L664" s="15"/>
    </row>
    <row r="665" spans="6:12" s="5" customFormat="1" ht="15">
      <c r="F665" s="13"/>
      <c r="G665" s="21"/>
      <c r="H665" s="102"/>
      <c r="L665" s="15"/>
    </row>
    <row r="666" spans="6:12" s="5" customFormat="1" ht="15">
      <c r="F666" s="13"/>
      <c r="G666" s="21"/>
      <c r="H666" s="102"/>
      <c r="L666" s="15"/>
    </row>
    <row r="667" spans="6:12" s="5" customFormat="1" ht="15">
      <c r="F667" s="13"/>
      <c r="G667" s="21"/>
      <c r="H667" s="102"/>
      <c r="L667" s="15"/>
    </row>
    <row r="668" spans="6:12" s="5" customFormat="1" ht="15">
      <c r="F668" s="13"/>
      <c r="G668" s="21"/>
      <c r="H668" s="102"/>
      <c r="L668" s="15"/>
    </row>
    <row r="669" spans="6:12" s="5" customFormat="1" ht="15">
      <c r="F669" s="13"/>
      <c r="G669" s="21"/>
      <c r="H669" s="102"/>
      <c r="L669" s="15"/>
    </row>
    <row r="670" spans="6:12" s="5" customFormat="1" ht="15">
      <c r="F670" s="13"/>
      <c r="G670" s="21"/>
      <c r="H670" s="102"/>
      <c r="L670" s="15"/>
    </row>
    <row r="671" spans="6:12" s="5" customFormat="1" ht="15">
      <c r="F671" s="13"/>
      <c r="G671" s="21"/>
      <c r="H671" s="102"/>
      <c r="L671" s="15"/>
    </row>
    <row r="672" spans="6:12" s="5" customFormat="1" ht="15">
      <c r="F672" s="13"/>
      <c r="G672" s="21"/>
      <c r="H672" s="102"/>
      <c r="L672" s="15"/>
    </row>
    <row r="673" spans="6:12" s="5" customFormat="1" ht="15">
      <c r="F673" s="13"/>
      <c r="G673" s="21"/>
      <c r="H673" s="102"/>
      <c r="L673" s="15"/>
    </row>
    <row r="674" spans="6:16" s="5" customFormat="1" ht="15">
      <c r="F674" s="13"/>
      <c r="G674" s="21"/>
      <c r="H674" s="102"/>
      <c r="L674" s="15"/>
      <c r="P674" s="86"/>
    </row>
    <row r="675" spans="6:16" s="5" customFormat="1" ht="15">
      <c r="F675" s="13"/>
      <c r="G675" s="21"/>
      <c r="H675" s="102"/>
      <c r="L675" s="15"/>
      <c r="M675" s="86"/>
      <c r="P675" s="86"/>
    </row>
    <row r="676" spans="6:16" s="5" customFormat="1" ht="15">
      <c r="F676" s="13"/>
      <c r="G676" s="21"/>
      <c r="H676" s="102"/>
      <c r="L676" s="15"/>
      <c r="M676" s="86"/>
      <c r="P676" s="86"/>
    </row>
    <row r="677" spans="6:16" s="5" customFormat="1" ht="15">
      <c r="F677" s="13"/>
      <c r="G677" s="21"/>
      <c r="H677" s="102"/>
      <c r="J677" s="86"/>
      <c r="K677" s="86"/>
      <c r="L677" s="15"/>
      <c r="M677" s="86"/>
      <c r="P677" s="86"/>
    </row>
    <row r="678" spans="6:15" s="86" customFormat="1" ht="15">
      <c r="F678" s="87"/>
      <c r="G678" s="130"/>
      <c r="H678" s="119"/>
      <c r="I678" s="5"/>
      <c r="L678" s="15"/>
      <c r="O678" s="5"/>
    </row>
    <row r="679" spans="6:12" s="86" customFormat="1" ht="15">
      <c r="F679" s="87"/>
      <c r="G679" s="130"/>
      <c r="H679" s="119"/>
      <c r="I679" s="5"/>
      <c r="L679" s="15"/>
    </row>
    <row r="680" spans="6:16" s="86" customFormat="1" ht="15">
      <c r="F680" s="87"/>
      <c r="G680" s="130"/>
      <c r="H680" s="119"/>
      <c r="I680" s="5"/>
      <c r="L680" s="15"/>
      <c r="P680" s="1"/>
    </row>
    <row r="681" spans="6:16" s="86" customFormat="1" ht="12.75">
      <c r="F681" s="87"/>
      <c r="G681" s="130"/>
      <c r="H681" s="119"/>
      <c r="L681" s="15"/>
      <c r="M681" s="15"/>
      <c r="P681" s="1"/>
    </row>
    <row r="682" spans="6:16" s="86" customFormat="1" ht="12.75">
      <c r="F682" s="87"/>
      <c r="G682" s="130"/>
      <c r="H682" s="119"/>
      <c r="L682" s="15"/>
      <c r="M682" s="15"/>
      <c r="P682" s="1"/>
    </row>
    <row r="683" spans="6:16" s="86" customFormat="1" ht="12.75">
      <c r="F683" s="87"/>
      <c r="G683" s="130"/>
      <c r="H683" s="119"/>
      <c r="J683" s="53"/>
      <c r="K683" s="1"/>
      <c r="L683" s="15"/>
      <c r="M683" s="15"/>
      <c r="P683" s="1"/>
    </row>
    <row r="684" spans="9:15" ht="15">
      <c r="I684" s="86"/>
      <c r="O684" s="86"/>
    </row>
    <row r="685" ht="15">
      <c r="I685" s="86"/>
    </row>
    <row r="686" ht="15">
      <c r="I686" s="86"/>
    </row>
  </sheetData>
  <sheetProtection password="DFBA" sheet="1" objects="1" scenarios="1" selectLockedCells="1"/>
  <mergeCells count="428">
    <mergeCell ref="C305:F305"/>
    <mergeCell ref="B314:G314"/>
    <mergeCell ref="C315:D315"/>
    <mergeCell ref="E315:F315"/>
    <mergeCell ref="C316:D316"/>
    <mergeCell ref="E316:F316"/>
    <mergeCell ref="C317:D317"/>
    <mergeCell ref="E317:F317"/>
    <mergeCell ref="C318:D318"/>
    <mergeCell ref="E318:F318"/>
    <mergeCell ref="C169:F169"/>
    <mergeCell ref="C165:F165"/>
    <mergeCell ref="C101:E101"/>
    <mergeCell ref="B172:G172"/>
    <mergeCell ref="C197:E197"/>
    <mergeCell ref="C183:D183"/>
    <mergeCell ref="C184:D184"/>
    <mergeCell ref="C185:D185"/>
    <mergeCell ref="C160:F160"/>
    <mergeCell ref="C176:F176"/>
    <mergeCell ref="C177:F177"/>
    <mergeCell ref="C189:D189"/>
    <mergeCell ref="C190:D190"/>
    <mergeCell ref="C191:D191"/>
    <mergeCell ref="B180:G180"/>
    <mergeCell ref="B164:G164"/>
    <mergeCell ref="B156:G156"/>
    <mergeCell ref="C134:F134"/>
    <mergeCell ref="C135:F135"/>
    <mergeCell ref="C136:F136"/>
    <mergeCell ref="C140:F140"/>
    <mergeCell ref="C141:F141"/>
    <mergeCell ref="C148:F148"/>
    <mergeCell ref="C175:F175"/>
    <mergeCell ref="B57:G57"/>
    <mergeCell ref="B79:G79"/>
    <mergeCell ref="B104:G104"/>
    <mergeCell ref="B103:G103"/>
    <mergeCell ref="C81:E81"/>
    <mergeCell ref="C82:E82"/>
    <mergeCell ref="E27:F27"/>
    <mergeCell ref="D50:F50"/>
    <mergeCell ref="C147:F147"/>
    <mergeCell ref="C83:E83"/>
    <mergeCell ref="C116:E116"/>
    <mergeCell ref="C115:E115"/>
    <mergeCell ref="C84:E84"/>
    <mergeCell ref="C117:E117"/>
    <mergeCell ref="C118:E118"/>
    <mergeCell ref="C119:E119"/>
    <mergeCell ref="C120:E120"/>
    <mergeCell ref="B36:G36"/>
    <mergeCell ref="C143:F143"/>
    <mergeCell ref="C144:F144"/>
    <mergeCell ref="C145:F145"/>
    <mergeCell ref="C146:F146"/>
    <mergeCell ref="B29:C33"/>
    <mergeCell ref="B26:C28"/>
    <mergeCell ref="C414:F414"/>
    <mergeCell ref="B376:G376"/>
    <mergeCell ref="C149:F149"/>
    <mergeCell ref="C158:F158"/>
    <mergeCell ref="C159:F159"/>
    <mergeCell ref="C157:F157"/>
    <mergeCell ref="C161:F161"/>
    <mergeCell ref="C167:F167"/>
    <mergeCell ref="C166:F166"/>
    <mergeCell ref="C353:F353"/>
    <mergeCell ref="C398:F398"/>
    <mergeCell ref="C387:F387"/>
    <mergeCell ref="C264:D264"/>
    <mergeCell ref="C265:D265"/>
    <mergeCell ref="C266:D266"/>
    <mergeCell ref="C267:D267"/>
    <mergeCell ref="C268:D268"/>
    <mergeCell ref="B327:G327"/>
    <mergeCell ref="E266:F266"/>
    <mergeCell ref="E267:F267"/>
    <mergeCell ref="E268:F268"/>
    <mergeCell ref="E269:F269"/>
    <mergeCell ref="B329:E329"/>
    <mergeCell ref="B330:E330"/>
    <mergeCell ref="C403:F403"/>
    <mergeCell ref="C137:F137"/>
    <mergeCell ref="C138:F138"/>
    <mergeCell ref="C139:F139"/>
    <mergeCell ref="C199:E199"/>
    <mergeCell ref="C200:E200"/>
    <mergeCell ref="B195:G195"/>
    <mergeCell ref="B179:G179"/>
    <mergeCell ref="B196:G196"/>
    <mergeCell ref="C366:F366"/>
    <mergeCell ref="C367:F367"/>
    <mergeCell ref="C368:F368"/>
    <mergeCell ref="C372:F372"/>
    <mergeCell ref="B371:G371"/>
    <mergeCell ref="C362:F362"/>
    <mergeCell ref="C363:F363"/>
    <mergeCell ref="C364:F364"/>
    <mergeCell ref="C365:F365"/>
    <mergeCell ref="C402:F402"/>
    <mergeCell ref="C377:F377"/>
    <mergeCell ref="C386:F386"/>
    <mergeCell ref="B331:E331"/>
    <mergeCell ref="E271:F271"/>
    <mergeCell ref="C168:F168"/>
    <mergeCell ref="C449:F449"/>
    <mergeCell ref="C451:F451"/>
    <mergeCell ref="C452:F452"/>
    <mergeCell ref="C428:F428"/>
    <mergeCell ref="C436:F436"/>
    <mergeCell ref="C440:F440"/>
    <mergeCell ref="C432:F432"/>
    <mergeCell ref="C433:F433"/>
    <mergeCell ref="C434:F434"/>
    <mergeCell ref="C435:F435"/>
    <mergeCell ref="C450:F450"/>
    <mergeCell ref="C442:F442"/>
    <mergeCell ref="C429:F429"/>
    <mergeCell ref="C430:F430"/>
    <mergeCell ref="C431:F431"/>
    <mergeCell ref="B439:G439"/>
    <mergeCell ref="C458:F458"/>
    <mergeCell ref="C493:F493"/>
    <mergeCell ref="C482:F482"/>
    <mergeCell ref="C483:F483"/>
    <mergeCell ref="C486:F486"/>
    <mergeCell ref="C481:F481"/>
    <mergeCell ref="C468:F468"/>
    <mergeCell ref="C469:F469"/>
    <mergeCell ref="C470:F470"/>
    <mergeCell ref="C471:F471"/>
    <mergeCell ref="C464:F464"/>
    <mergeCell ref="C465:F465"/>
    <mergeCell ref="C466:F466"/>
    <mergeCell ref="C467:F467"/>
    <mergeCell ref="C475:F475"/>
    <mergeCell ref="C476:F476"/>
    <mergeCell ref="C477:F477"/>
    <mergeCell ref="C459:F459"/>
    <mergeCell ref="C460:F460"/>
    <mergeCell ref="C461:F461"/>
    <mergeCell ref="C462:F462"/>
    <mergeCell ref="C463:F463"/>
    <mergeCell ref="C478:F478"/>
    <mergeCell ref="C479:F479"/>
    <mergeCell ref="B455:G455"/>
    <mergeCell ref="C441:F441"/>
    <mergeCell ref="C443:F443"/>
    <mergeCell ref="C444:F444"/>
    <mergeCell ref="C456:F456"/>
    <mergeCell ref="C448:F448"/>
    <mergeCell ref="B447:G447"/>
    <mergeCell ref="C518:F518"/>
    <mergeCell ref="C457:F457"/>
    <mergeCell ref="C484:F484"/>
    <mergeCell ref="C485:F485"/>
    <mergeCell ref="C495:F495"/>
    <mergeCell ref="C496:F496"/>
    <mergeCell ref="C497:F497"/>
    <mergeCell ref="C498:F498"/>
    <mergeCell ref="C499:F499"/>
    <mergeCell ref="C500:F500"/>
    <mergeCell ref="C501:F501"/>
    <mergeCell ref="C502:F502"/>
    <mergeCell ref="C503:F503"/>
    <mergeCell ref="C504:F504"/>
    <mergeCell ref="C494:F494"/>
    <mergeCell ref="C510:F510"/>
    <mergeCell ref="B509:G509"/>
    <mergeCell ref="C512:F512"/>
    <mergeCell ref="C513:F513"/>
    <mergeCell ref="C489:F489"/>
    <mergeCell ref="C490:F490"/>
    <mergeCell ref="C517:F517"/>
    <mergeCell ref="C488:F488"/>
    <mergeCell ref="C514:F514"/>
    <mergeCell ref="C515:F515"/>
    <mergeCell ref="C516:F516"/>
    <mergeCell ref="C511:F511"/>
    <mergeCell ref="C505:F505"/>
    <mergeCell ref="C506:F506"/>
    <mergeCell ref="C480:F480"/>
    <mergeCell ref="C491:F491"/>
    <mergeCell ref="C492:F492"/>
    <mergeCell ref="C487:F487"/>
    <mergeCell ref="C472:F472"/>
    <mergeCell ref="C473:F473"/>
    <mergeCell ref="C474:F474"/>
    <mergeCell ref="C394:F394"/>
    <mergeCell ref="C378:F378"/>
    <mergeCell ref="B393:F393"/>
    <mergeCell ref="C410:F410"/>
    <mergeCell ref="C418:F418"/>
    <mergeCell ref="C426:F426"/>
    <mergeCell ref="B401:G401"/>
    <mergeCell ref="B409:G409"/>
    <mergeCell ref="B417:G417"/>
    <mergeCell ref="B425:G425"/>
    <mergeCell ref="C421:F421"/>
    <mergeCell ref="C422:F422"/>
    <mergeCell ref="B385:G385"/>
    <mergeCell ref="C405:F405"/>
    <mergeCell ref="C406:F406"/>
    <mergeCell ref="C411:F411"/>
    <mergeCell ref="C413:F413"/>
    <mergeCell ref="C427:F427"/>
    <mergeCell ref="B352:G352"/>
    <mergeCell ref="C354:F354"/>
    <mergeCell ref="C355:F355"/>
    <mergeCell ref="C356:F356"/>
    <mergeCell ref="C357:F357"/>
    <mergeCell ref="C358:F358"/>
    <mergeCell ref="C420:F420"/>
    <mergeCell ref="C412:F412"/>
    <mergeCell ref="C404:F404"/>
    <mergeCell ref="C380:F380"/>
    <mergeCell ref="C381:F381"/>
    <mergeCell ref="C389:F389"/>
    <mergeCell ref="C388:F388"/>
    <mergeCell ref="C382:F382"/>
    <mergeCell ref="C390:F390"/>
    <mergeCell ref="C395:F395"/>
    <mergeCell ref="C396:F396"/>
    <mergeCell ref="C379:F379"/>
    <mergeCell ref="C373:F373"/>
    <mergeCell ref="C359:F359"/>
    <mergeCell ref="C360:F360"/>
    <mergeCell ref="C361:F361"/>
    <mergeCell ref="C419:F419"/>
    <mergeCell ref="B325:G325"/>
    <mergeCell ref="C346:F346"/>
    <mergeCell ref="C347:F347"/>
    <mergeCell ref="C348:F348"/>
    <mergeCell ref="C349:F349"/>
    <mergeCell ref="E272:F272"/>
    <mergeCell ref="E273:F273"/>
    <mergeCell ref="D279:E279"/>
    <mergeCell ref="B300:G300"/>
    <mergeCell ref="D296:E296"/>
    <mergeCell ref="D290:E290"/>
    <mergeCell ref="D293:E293"/>
    <mergeCell ref="B332:E332"/>
    <mergeCell ref="C310:D310"/>
    <mergeCell ref="C301:F301"/>
    <mergeCell ref="C302:F302"/>
    <mergeCell ref="C303:F303"/>
    <mergeCell ref="C304:F304"/>
    <mergeCell ref="C306:F306"/>
    <mergeCell ref="C311:D311"/>
    <mergeCell ref="C320:D320"/>
    <mergeCell ref="E320:F320"/>
    <mergeCell ref="C319:D319"/>
    <mergeCell ref="E319:F319"/>
    <mergeCell ref="D7:E7"/>
    <mergeCell ref="E24:F24"/>
    <mergeCell ref="E25:F25"/>
    <mergeCell ref="E26:F26"/>
    <mergeCell ref="E28:F28"/>
    <mergeCell ref="C260:D260"/>
    <mergeCell ref="E259:F259"/>
    <mergeCell ref="C259:D259"/>
    <mergeCell ref="E29:F29"/>
    <mergeCell ref="E30:F30"/>
    <mergeCell ref="D49:F49"/>
    <mergeCell ref="E31:F31"/>
    <mergeCell ref="E32:F32"/>
    <mergeCell ref="E33:F33"/>
    <mergeCell ref="B35:G35"/>
    <mergeCell ref="B37:G37"/>
    <mergeCell ref="B38:G38"/>
    <mergeCell ref="C124:F124"/>
    <mergeCell ref="C173:F173"/>
    <mergeCell ref="B52:G52"/>
    <mergeCell ref="B53:G53"/>
    <mergeCell ref="C192:D192"/>
    <mergeCell ref="C193:D193"/>
    <mergeCell ref="C181:D181"/>
    <mergeCell ref="B276:G276"/>
    <mergeCell ref="D292:E292"/>
    <mergeCell ref="E270:F270"/>
    <mergeCell ref="E261:F261"/>
    <mergeCell ref="D278:E278"/>
    <mergeCell ref="D280:E280"/>
    <mergeCell ref="D284:E284"/>
    <mergeCell ref="D291:E291"/>
    <mergeCell ref="D281:E281"/>
    <mergeCell ref="D285:E285"/>
    <mergeCell ref="D286:E286"/>
    <mergeCell ref="D287:E287"/>
    <mergeCell ref="D288:E288"/>
    <mergeCell ref="D289:E289"/>
    <mergeCell ref="C261:D261"/>
    <mergeCell ref="E263:F263"/>
    <mergeCell ref="C235:D235"/>
    <mergeCell ref="B258:G258"/>
    <mergeCell ref="C254:D254"/>
    <mergeCell ref="C255:D255"/>
    <mergeCell ref="C246:D246"/>
    <mergeCell ref="C247:D247"/>
    <mergeCell ref="C233:D233"/>
    <mergeCell ref="C234:D234"/>
    <mergeCell ref="C248:D248"/>
    <mergeCell ref="C249:D249"/>
    <mergeCell ref="C236:D236"/>
    <mergeCell ref="C237:D237"/>
    <mergeCell ref="C238:D238"/>
    <mergeCell ref="C239:D239"/>
    <mergeCell ref="C130:F130"/>
    <mergeCell ref="C131:F131"/>
    <mergeCell ref="C132:F132"/>
    <mergeCell ref="C125:F125"/>
    <mergeCell ref="C126:F126"/>
    <mergeCell ref="C127:F127"/>
    <mergeCell ref="C128:F128"/>
    <mergeCell ref="E264:F264"/>
    <mergeCell ref="E265:F265"/>
    <mergeCell ref="B204:G204"/>
    <mergeCell ref="C198:E198"/>
    <mergeCell ref="C142:F142"/>
    <mergeCell ref="C174:F174"/>
    <mergeCell ref="C182:D182"/>
    <mergeCell ref="B188:G188"/>
    <mergeCell ref="C262:D262"/>
    <mergeCell ref="E262:F262"/>
    <mergeCell ref="C241:D241"/>
    <mergeCell ref="C242:D242"/>
    <mergeCell ref="C243:D243"/>
    <mergeCell ref="C244:D244"/>
    <mergeCell ref="C245:D245"/>
    <mergeCell ref="C240:D240"/>
    <mergeCell ref="C231:D231"/>
    <mergeCell ref="C97:E97"/>
    <mergeCell ref="C98:E98"/>
    <mergeCell ref="B228:G228"/>
    <mergeCell ref="B220:G220"/>
    <mergeCell ref="B7:C7"/>
    <mergeCell ref="B9:C9"/>
    <mergeCell ref="B11:C11"/>
    <mergeCell ref="B13:C13"/>
    <mergeCell ref="B17:C17"/>
    <mergeCell ref="D22:E22"/>
    <mergeCell ref="B22:C22"/>
    <mergeCell ref="D9:F9"/>
    <mergeCell ref="D17:F17"/>
    <mergeCell ref="D18:F18"/>
    <mergeCell ref="D19:F19"/>
    <mergeCell ref="D20:F20"/>
    <mergeCell ref="B24:C24"/>
    <mergeCell ref="B25:C25"/>
    <mergeCell ref="C133:F133"/>
    <mergeCell ref="B212:G212"/>
    <mergeCell ref="C215:F215"/>
    <mergeCell ref="C217:F217"/>
    <mergeCell ref="C216:F216"/>
    <mergeCell ref="C129:F129"/>
    <mergeCell ref="D342:F342"/>
    <mergeCell ref="B345:G345"/>
    <mergeCell ref="B342:C342"/>
    <mergeCell ref="G341:G342"/>
    <mergeCell ref="G339:G340"/>
    <mergeCell ref="B339:F339"/>
    <mergeCell ref="B3:G3"/>
    <mergeCell ref="B4:G4"/>
    <mergeCell ref="C229:D229"/>
    <mergeCell ref="C85:E85"/>
    <mergeCell ref="C86:E86"/>
    <mergeCell ref="C99:E99"/>
    <mergeCell ref="C201:E201"/>
    <mergeCell ref="C92:E92"/>
    <mergeCell ref="C93:E93"/>
    <mergeCell ref="C100:E100"/>
    <mergeCell ref="C94:E94"/>
    <mergeCell ref="C95:E95"/>
    <mergeCell ref="C87:E87"/>
    <mergeCell ref="C88:E88"/>
    <mergeCell ref="C89:E89"/>
    <mergeCell ref="C90:E90"/>
    <mergeCell ref="C91:E91"/>
    <mergeCell ref="C96:E96"/>
    <mergeCell ref="B525:G525"/>
    <mergeCell ref="B336:F336"/>
    <mergeCell ref="C106:D106"/>
    <mergeCell ref="C107:D107"/>
    <mergeCell ref="C108:D108"/>
    <mergeCell ref="C109:D109"/>
    <mergeCell ref="C110:D110"/>
    <mergeCell ref="C111:D111"/>
    <mergeCell ref="E106:F106"/>
    <mergeCell ref="E107:F107"/>
    <mergeCell ref="E108:F108"/>
    <mergeCell ref="E109:F109"/>
    <mergeCell ref="E110:F110"/>
    <mergeCell ref="E111:F111"/>
    <mergeCell ref="D297:E297"/>
    <mergeCell ref="G337:G338"/>
    <mergeCell ref="B123:G123"/>
    <mergeCell ref="B309:G309"/>
    <mergeCell ref="B524:G524"/>
    <mergeCell ref="B337:F337"/>
    <mergeCell ref="C338:F338"/>
    <mergeCell ref="C340:F340"/>
    <mergeCell ref="B335:G335"/>
    <mergeCell ref="C397:F397"/>
    <mergeCell ref="C213:F213"/>
    <mergeCell ref="C214:F214"/>
    <mergeCell ref="C230:D230"/>
    <mergeCell ref="C251:D251"/>
    <mergeCell ref="B341:F341"/>
    <mergeCell ref="E311:F311"/>
    <mergeCell ref="E310:F310"/>
    <mergeCell ref="B328:E328"/>
    <mergeCell ref="D294:E294"/>
    <mergeCell ref="D295:E295"/>
    <mergeCell ref="C263:D263"/>
    <mergeCell ref="E260:F260"/>
    <mergeCell ref="C271:D271"/>
    <mergeCell ref="C272:D272"/>
    <mergeCell ref="C273:D273"/>
    <mergeCell ref="D282:E282"/>
    <mergeCell ref="D283:E283"/>
    <mergeCell ref="C270:D270"/>
    <mergeCell ref="C250:D250"/>
    <mergeCell ref="C269:D269"/>
    <mergeCell ref="D277:E277"/>
    <mergeCell ref="C232:D232"/>
    <mergeCell ref="C252:D252"/>
    <mergeCell ref="C253:D253"/>
  </mergeCells>
  <dataValidations count="13">
    <dataValidation type="list" allowBlank="1" showInputMessage="1" showErrorMessage="1" sqref="C449:F452">
      <formula1>$K$449:$K$451</formula1>
    </dataValidation>
    <dataValidation type="list" allowBlank="1" showInputMessage="1" showErrorMessage="1" sqref="B329:E332">
      <formula1>$K$329:$K$332</formula1>
    </dataValidation>
    <dataValidation type="list" allowBlank="1" showInputMessage="1" showErrorMessage="1" sqref="E316:E320 F316:F318 F320">
      <formula1>$K$316:$K$317</formula1>
    </dataValidation>
    <dataValidation type="list" allowBlank="1" showInputMessage="1" showErrorMessage="1" sqref="E260:E273">
      <formula1>$K$260:$K$263</formula1>
    </dataValidation>
    <dataValidation type="list" allowBlank="1" showInputMessage="1" showErrorMessage="1" sqref="F278:F297">
      <formula1>$K$278:$K$280</formula1>
    </dataValidation>
    <dataValidation type="list" allowBlank="1" showInputMessage="1" showErrorMessage="1" sqref="C230:D255">
      <formula1>$K$230:$K$256</formula1>
    </dataValidation>
    <dataValidation type="list" allowBlank="1" showInputMessage="1" showErrorMessage="1" sqref="F198:F201">
      <formula1>$K$198:$K$202</formula1>
    </dataValidation>
    <dataValidation type="list" allowBlank="1" showInputMessage="1" showErrorMessage="1" sqref="C81:C101">
      <formula1>$K$69:$K$104</formula1>
    </dataValidation>
    <dataValidation type="list" allowBlank="1" showInputMessage="1" showErrorMessage="1" sqref="C59:C76">
      <formula1>$K$59:$K$61</formula1>
    </dataValidation>
    <dataValidation type="list" allowBlank="1" showInputMessage="1" showErrorMessage="1" sqref="F81:F101">
      <formula1>$L$68:$N$68</formula1>
    </dataValidation>
    <dataValidation type="list" allowBlank="1" showInputMessage="1" showErrorMessage="1" sqref="C13:C16">
      <formula1>$K$12:$K$14</formula1>
    </dataValidation>
    <dataValidation type="list" allowBlank="1" showInputMessage="1" showErrorMessage="1" sqref="D22:E22">
      <formula1>$K$26:$K$31</formula1>
    </dataValidation>
    <dataValidation type="list" allowBlank="1" showInputMessage="1" showErrorMessage="1" sqref="E25:F25 E29:E33 F30:F33">
      <formula1>$K$25:$K$32</formula1>
    </dataValidation>
  </dataValidations>
  <printOptions horizontalCentered="1"/>
  <pageMargins left="0.25" right="0.25" top="0.75" bottom="0.75" header="0.3" footer="0.3"/>
  <pageSetup horizontalDpi="300" verticalDpi="300" orientation="portrait" scale="70" r:id="rId2"/>
  <headerFooter alignWithMargins="0">
    <oddFooter>&amp;L&amp;A&amp;R&amp;P of &amp;N</oddFooter>
  </headerFooter>
  <rowBreaks count="8" manualBreakCount="8">
    <brk id="54" max="7" man="1"/>
    <brk id="113" max="7" man="1"/>
    <brk id="153" max="7" man="1"/>
    <brk id="211" max="7" man="1"/>
    <brk id="275" max="7" man="1"/>
    <brk id="324" max="7" man="1"/>
    <brk id="446" max="7" man="1"/>
    <brk id="508" max="7"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16" sqref="G16"/>
    </sheetView>
  </sheetViews>
  <sheetFormatPr defaultColWidth="8.625" defaultRowHeight="12.75"/>
  <cols>
    <col min="1" max="11" width="8.625" style="13"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Rachel Bilodeau</cp:lastModifiedBy>
  <cp:lastPrinted>2017-03-28T00:32:22Z</cp:lastPrinted>
  <dcterms:created xsi:type="dcterms:W3CDTF">2016-09-23T10:32:47Z</dcterms:created>
  <dcterms:modified xsi:type="dcterms:W3CDTF">2017-04-21T22:48:44Z</dcterms:modified>
  <cp:category/>
  <cp:version/>
  <cp:contentType/>
  <cp:contentStatus/>
</cp:coreProperties>
</file>